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rametry" sheetId="1" state="visible" r:id="rId2"/>
    <sheet name="Rekapitulace" sheetId="2" state="visible" r:id="rId3"/>
    <sheet name="Rozpočet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<sst xmlns="http://schemas.openxmlformats.org/spreadsheetml/2006/main" count="392" uniqueCount="249">
  <si>
    <t xml:space="preserve">Název</t>
  </si>
  <si>
    <t xml:space="preserve">Hodnota</t>
  </si>
  <si>
    <t xml:space="preserve">Nadpis rekapitulace</t>
  </si>
  <si>
    <t xml:space="preserve">Seznam prací a dodávek elektrotechnických zařízení</t>
  </si>
  <si>
    <t xml:space="preserve">Akce</t>
  </si>
  <si>
    <t xml:space="preserve">Útulek pro kočky města Kroměříže</t>
  </si>
  <si>
    <t xml:space="preserve">Projekt</t>
  </si>
  <si>
    <t xml:space="preserve">D.1.4.a elektroinstalace</t>
  </si>
  <si>
    <t xml:space="preserve">Investor</t>
  </si>
  <si>
    <t xml:space="preserve">Město Kroměříž, Velké náměstí 115, 767 01 Kroměříž</t>
  </si>
  <si>
    <t xml:space="preserve">Z. č.</t>
  </si>
  <si>
    <t xml:space="preserve">2106-UKK</t>
  </si>
  <si>
    <t xml:space="preserve">A. č.</t>
  </si>
  <si>
    <t xml:space="preserve">Smlouva</t>
  </si>
  <si>
    <t xml:space="preserve">Vypracoval</t>
  </si>
  <si>
    <t xml:space="preserve">Ing. Jiří Maršálek</t>
  </si>
  <si>
    <t xml:space="preserve">Kontroloval</t>
  </si>
  <si>
    <t xml:space="preserve">Ing. Pavel Horák</t>
  </si>
  <si>
    <t xml:space="preserve">Datum</t>
  </si>
  <si>
    <t xml:space="preserve">07.09.2022</t>
  </si>
  <si>
    <t xml:space="preserve">Zpracovatel</t>
  </si>
  <si>
    <t xml:space="preserve">CÚ</t>
  </si>
  <si>
    <t xml:space="preserve">Poznámka</t>
  </si>
  <si>
    <t xml:space="preserve">Uvedené ceny jsou v Kč a nezahrnují DPH, pokud to není uvedeno.</t>
  </si>
  <si>
    <t xml:space="preserve">Doprava dodávek  (3,6) %</t>
  </si>
  <si>
    <t xml:space="preserve">3,60</t>
  </si>
  <si>
    <t xml:space="preserve">Přesun dodávek  (1) %</t>
  </si>
  <si>
    <t xml:space="preserve">1,00</t>
  </si>
  <si>
    <t xml:space="preserve">PPV  (1 nebo 6) %</t>
  </si>
  <si>
    <t xml:space="preserve">6,00</t>
  </si>
  <si>
    <t xml:space="preserve">PPV zemních prací, nátěrů  (1) %</t>
  </si>
  <si>
    <t xml:space="preserve">0,00</t>
  </si>
  <si>
    <t xml:space="preserve">Dodavat. dokumentace  (1 - 1,5) %</t>
  </si>
  <si>
    <t xml:space="preserve">Rizika a pojištění  (1 - 1,5) %</t>
  </si>
  <si>
    <t xml:space="preserve">Opravy v záruce  (5 - 7) %</t>
  </si>
  <si>
    <t xml:space="preserve">GZS  (3,25 nebo 8,4) %</t>
  </si>
  <si>
    <t xml:space="preserve">Provozní vlivy  %</t>
  </si>
  <si>
    <t xml:space="preserve">Kompletační činnost - a</t>
  </si>
  <si>
    <t xml:space="preserve">Kompletační činnost - b</t>
  </si>
  <si>
    <t xml:space="preserve">0,952842</t>
  </si>
  <si>
    <t xml:space="preserve">Kompletační činnost - k1</t>
  </si>
  <si>
    <t xml:space="preserve">Kompletační činnost - k2</t>
  </si>
  <si>
    <t xml:space="preserve">Roční nárůst cen 1   %</t>
  </si>
  <si>
    <t xml:space="preserve">Roční nárůst cen 2   %</t>
  </si>
  <si>
    <t xml:space="preserve">1. sazba DPH %
- i pro přirážky rekapitulace</t>
  </si>
  <si>
    <t xml:space="preserve">21</t>
  </si>
  <si>
    <t xml:space="preserve">2. sazba DPH %</t>
  </si>
  <si>
    <t xml:space="preserve">15</t>
  </si>
  <si>
    <t xml:space="preserve">Procento PM % 1</t>
  </si>
  <si>
    <t xml:space="preserve">Procento PM % 2</t>
  </si>
  <si>
    <t xml:space="preserve">Hodnota A</t>
  </si>
  <si>
    <t xml:space="preserve">Hodnota B</t>
  </si>
  <si>
    <t xml:space="preserve">Základní náklady</t>
  </si>
  <si>
    <t xml:space="preserve">Dodávka</t>
  </si>
  <si>
    <t xml:space="preserve">Doprava 3,60%, Přesun 1,00%</t>
  </si>
  <si>
    <t xml:space="preserve">Montáž - materiál</t>
  </si>
  <si>
    <t xml:space="preserve">Montáž - práce</t>
  </si>
  <si>
    <t xml:space="preserve">Mezisoučet 1</t>
  </si>
  <si>
    <t xml:space="preserve">PPV 6,00% z montáže: materiál + práce</t>
  </si>
  <si>
    <t xml:space="preserve">Nátěry</t>
  </si>
  <si>
    <t xml:space="preserve">Zemní práce</t>
  </si>
  <si>
    <t xml:space="preserve">PPV 0,00% z nátěrů a zemních prací</t>
  </si>
  <si>
    <t xml:space="preserve">Mezisoučet 2</t>
  </si>
  <si>
    <t xml:space="preserve">Dodav. dokumentace 0,00% z mezisoučtu 2</t>
  </si>
  <si>
    <t xml:space="preserve">Rizika a pojištění 0,00% z mezisoučtu 2</t>
  </si>
  <si>
    <t xml:space="preserve">Opravy v záruce 0,00% z mezisoučtu 1</t>
  </si>
  <si>
    <t xml:space="preserve">Základní náklady celkem</t>
  </si>
  <si>
    <t xml:space="preserve">Vedlejší náklady</t>
  </si>
  <si>
    <t xml:space="preserve">GZS 0,00% z pravé strany mezisoučtu 2</t>
  </si>
  <si>
    <t xml:space="preserve">Provozní vlivy 0,00% z pravé strany mezisoučtu 2</t>
  </si>
  <si>
    <t xml:space="preserve">Vedlejší náklady celkem</t>
  </si>
  <si>
    <t xml:space="preserve">Kompletační činnost</t>
  </si>
  <si>
    <t xml:space="preserve">Náklady celkem</t>
  </si>
  <si>
    <t xml:space="preserve">Základ a hodnota DPH 21%</t>
  </si>
  <si>
    <t xml:space="preserve">Základ a hodnota DPH 15%</t>
  </si>
  <si>
    <t xml:space="preserve">Náklady celkem s DPH</t>
  </si>
  <si>
    <t xml:space="preserve">Roční nárůst cen 0,00%</t>
  </si>
  <si>
    <t xml:space="preserve">Součty odstavců</t>
  </si>
  <si>
    <t xml:space="preserve">Materiál</t>
  </si>
  <si>
    <t xml:space="preserve">Montáž</t>
  </si>
  <si>
    <t xml:space="preserve">Rozvaděč ER</t>
  </si>
  <si>
    <t xml:space="preserve">Rozvaděč RH</t>
  </si>
  <si>
    <t xml:space="preserve">Rozvaděč RMS1</t>
  </si>
  <si>
    <t xml:space="preserve">Dodávky</t>
  </si>
  <si>
    <t xml:space="preserve">Elektromontáže</t>
  </si>
  <si>
    <t xml:space="preserve">  Instalace NN</t>
  </si>
  <si>
    <t xml:space="preserve">  Hromosvod a uzemnění</t>
  </si>
  <si>
    <t xml:space="preserve">  Drobné stavební práce</t>
  </si>
  <si>
    <t xml:space="preserve">  Demontáže</t>
  </si>
  <si>
    <t xml:space="preserve">Mj</t>
  </si>
  <si>
    <t xml:space="preserve">Počet</t>
  </si>
  <si>
    <t xml:space="preserve">Materiál celkem</t>
  </si>
  <si>
    <t xml:space="preserve">Montáž celkem</t>
  </si>
  <si>
    <t xml:space="preserve">Cena</t>
  </si>
  <si>
    <t xml:space="preserve">Cena celkem</t>
  </si>
  <si>
    <t xml:space="preserve">Elektroměrový rozvaděč ER</t>
  </si>
  <si>
    <t xml:space="preserve">Elektroměrový rozvaděč 2x dvoutarifní 3F 80A ER222/NKP7P-C - kompaktní pilíř, přístrojová výzbroj: 2x svorkovnice PEN, 4x 1f. jistič 2A char.B, pro HDO, řadové svorky, přístroje na elektroměrové desce s plombovatelným krytem jističů, schváleno společností ČEZ, E.ON, rozměry Š x V x H = 630 x 1830 x 270mm </t>
  </si>
  <si>
    <t xml:space="preserve">ks</t>
  </si>
  <si>
    <t xml:space="preserve">Jistič modulární B2/1, 10kA</t>
  </si>
  <si>
    <t xml:space="preserve">Jistič modulární B32/3, 10kA</t>
  </si>
  <si>
    <t xml:space="preserve">Jistič modulární B16/3, 10kA</t>
  </si>
  <si>
    <t xml:space="preserve">Elektroměrový rozvaděč ER - celkem</t>
  </si>
  <si>
    <t xml:space="preserve">Rozvaděč RH - hlavní rozvaděč</t>
  </si>
  <si>
    <t xml:space="preserve">Rozvodnice zapuštěná oceloplechová do 150 M, IP30,  Obsahuje DIN lišty a svorkovnice N/PE do 63A , rozměry Š x V x H =590 x 1070 x 136mm</t>
  </si>
  <si>
    <t xml:space="preserve">Hlavní vypínač, 3-pól, In=63A</t>
  </si>
  <si>
    <t xml:space="preserve">Hlavní vypínač, 3-pól, In=40A</t>
  </si>
  <si>
    <t xml:space="preserve">Vyrážecí cívka ZP-ASA/230</t>
  </si>
  <si>
    <t xml:space="preserve">Pojistkový odpínač 63A/3P, VLCE14</t>
  </si>
  <si>
    <t xml:space="preserve">Pojisková vložka 50A gG</t>
  </si>
  <si>
    <t xml:space="preserve">Přepěťová ochrana 1+2.st, 3-pol</t>
  </si>
  <si>
    <t xml:space="preserve">Jistič modulární B6/1, 10kA</t>
  </si>
  <si>
    <t xml:space="preserve">Jistič modulární C13/1, 10kA</t>
  </si>
  <si>
    <t xml:space="preserve">Jistič modulární B16/1, 10kA</t>
  </si>
  <si>
    <t xml:space="preserve">Chránič s nadproud. ochr,Ir=25A,AC,1+N pól,char.B, Idn=0.03A, In=10A</t>
  </si>
  <si>
    <t xml:space="preserve">Chránič proudový 25-4-030AC, 25A, 30mA,10kA</t>
  </si>
  <si>
    <t xml:space="preserve">Pomocné relé 230VAC, 1Z </t>
  </si>
  <si>
    <t xml:space="preserve">Stykač modulový 20A, 230VAC, 4Z </t>
  </si>
  <si>
    <t xml:space="preserve">Elektroměr cejchovaný MID 3×230/400V, přímý do 65A, 2-sazby, M-bus</t>
  </si>
  <si>
    <t xml:space="preserve">RSA 2,5 Řadová svornice</t>
  </si>
  <si>
    <t xml:space="preserve">RSA 10 Řadová svornice</t>
  </si>
  <si>
    <t xml:space="preserve">Rozvaděč RH - hlavní rozvaděč - celkem</t>
  </si>
  <si>
    <t xml:space="preserve">Rozvaděč RMS1 - rozvaděč zázemí městské policie</t>
  </si>
  <si>
    <t xml:space="preserve">Rozvodnice zapuštěná plastová do 48 M, IP30, Obsahuje DIN listy a svorkovnice N/PE do 63A</t>
  </si>
  <si>
    <t xml:space="preserve">Pojistkový odpínač 63A/3P, C10-SLS/32/3</t>
  </si>
  <si>
    <t xml:space="preserve">Pojisková vložka 32A gG</t>
  </si>
  <si>
    <t xml:space="preserve">Přepěťová ochrana 2.st, 3-pol</t>
  </si>
  <si>
    <t xml:space="preserve">Stykač modulový 20A, 230VAC, 2Z </t>
  </si>
  <si>
    <t xml:space="preserve">RSA 6 Řadová svornice</t>
  </si>
  <si>
    <t xml:space="preserve">Rozvaděč RMS1 - rozvaděč zázemí městské policie - celkem</t>
  </si>
  <si>
    <t xml:space="preserve">Dodávky - celkem</t>
  </si>
  <si>
    <t xml:space="preserve">Instalace NN</t>
  </si>
  <si>
    <t xml:space="preserve">Montáž rozváděčů kompaktních - elektroměrových</t>
  </si>
  <si>
    <t xml:space="preserve">montáž a usazení ER včetně drobného mont.materiálu</t>
  </si>
  <si>
    <t xml:space="preserve">Montáž rozváděčů zapuštěných oceloplech do 150M</t>
  </si>
  <si>
    <t xml:space="preserve">montáž a usazení RH včetně drobného mont.materiálu</t>
  </si>
  <si>
    <t xml:space="preserve">Montáž rozváděčů plastových do 48M</t>
  </si>
  <si>
    <t xml:space="preserve">montáž a usazení RMS včetně drobného mont.materiálu</t>
  </si>
  <si>
    <t xml:space="preserve">SVÍTIDLA</t>
  </si>
  <si>
    <t xml:space="preserve">A -  přisazené svítidlo kruhové LED, 230V, IP20, 48W 3600lm, Ra83, např.: FULGUR ANETA 560 LED 48W/4000K</t>
  </si>
  <si>
    <t xml:space="preserve">B -  přisazené svítidlo kruhové LED, 230V, IP20, 36W, 2600lm, Ra83, např.: FULGUR ANETA 500 LED 36W/4000K</t>
  </si>
  <si>
    <t xml:space="preserve">C - přisazené svítidlo kruhové LED, 230V, IP20, 20W, 1500lm, Ra83, např.: FULGUR ANETA 350 LED 20W/4000K   </t>
  </si>
  <si>
    <t xml:space="preserve">CS - přisazené svítidlo kruhové LED se senzorem pohybu, 230V, IP20, 20W, 1500lm, Ra83, např.: FULGUR ANETA-S 350 LED 20W/4000K    </t>
  </si>
  <si>
    <t xml:space="preserve">D - přisazené svítidlo kruhové LED, 230V, IP20, 24W, 1800lm, Ra83, např.: FULGUR ANETA 410 LED 24W/4000K     </t>
  </si>
  <si>
    <t xml:space="preserve">E - přisazené kruhové LED, 230V, IP65, 30W, 1850lm, např.: FULGUR MELISSA MAXI B LED 30W/4000K </t>
  </si>
  <si>
    <t xml:space="preserve">F - průmyslové svítidlo, prachotěs LED 230V, 40W, 4200lm, IP65, NAPŘ.: FULGUR ADELE LED 1200 40W IP65</t>
  </si>
  <si>
    <t xml:space="preserve">GS - přisazené kruhové LED se senzorem pohybu, 230V, IP65, 20W, 1300lm, např.: FULGUR MELISSA MAXI-S B LED 20W/4000K </t>
  </si>
  <si>
    <t xml:space="preserve">H - venkovní reflektor LED, 230V, IP65, 50W, 4000lm, např.: FULGUR XENA LED 50W/4000K </t>
  </si>
  <si>
    <t xml:space="preserve">KABELY, VODIČE</t>
  </si>
  <si>
    <t xml:space="preserve">CYKY-O 2x1.5 , pevně</t>
  </si>
  <si>
    <t xml:space="preserve">m</t>
  </si>
  <si>
    <t xml:space="preserve">CYKY-O 3x1.5 , pevně</t>
  </si>
  <si>
    <t xml:space="preserve">CYKY-O 7x1.5 , volně</t>
  </si>
  <si>
    <t xml:space="preserve">CYKY-J 3x1.5 , pevně</t>
  </si>
  <si>
    <t xml:space="preserve">CYKY-J 3x2.5 , pevně</t>
  </si>
  <si>
    <t xml:space="preserve">CYKY-J 5x6 , pevně</t>
  </si>
  <si>
    <t xml:space="preserve">CYKY-J 4x10 , volně</t>
  </si>
  <si>
    <t xml:space="preserve">CYKY-J 4x16 , volně</t>
  </si>
  <si>
    <t xml:space="preserve">CYKY-J 4x25 , volně</t>
  </si>
  <si>
    <t xml:space="preserve">CYA 6, ZŽ, pevně</t>
  </si>
  <si>
    <t xml:space="preserve">CYA 10, ZŽ, pevně</t>
  </si>
  <si>
    <t xml:space="preserve">CYA 16, ZŽ, pevně</t>
  </si>
  <si>
    <t xml:space="preserve">KABEL S FUNKČ.SCHOPNOSTÍ PŘI POŽÁRU</t>
  </si>
  <si>
    <t xml:space="preserve">1-CHKH-V-J 3x1.5 , pevně</t>
  </si>
  <si>
    <t xml:space="preserve">SAMOREGULAČNÍ TOPNÝ KABEL </t>
  </si>
  <si>
    <t xml:space="preserve">10W/m např. typ 23ADPSV</t>
  </si>
  <si>
    <t xml:space="preserve">Ukončení vodičů izolovaných s označením a zapojením v rozváděči nebo na přístroji</t>
  </si>
  <si>
    <t xml:space="preserve"> do 2,5 mm2</t>
  </si>
  <si>
    <t xml:space="preserve"> 6 mm2</t>
  </si>
  <si>
    <t xml:space="preserve"> 16 mm2</t>
  </si>
  <si>
    <t xml:space="preserve">ÚLOŽNÝ MATERIÁL</t>
  </si>
  <si>
    <t xml:space="preserve">KP 68 KRABICE PŘÍSTROJOVÁ</t>
  </si>
  <si>
    <t xml:space="preserve">KR 68 KRABICE ODBOČNÁ - p.om., včetně svorek</t>
  </si>
  <si>
    <t xml:space="preserve">1525 TRUBKA tuhá - SUPER MONOFLEX 750N</t>
  </si>
  <si>
    <t xml:space="preserve">1425 TRUBKA ohebná - MONOFLEX 320N</t>
  </si>
  <si>
    <t xml:space="preserve">1540 TRUBKA tuhá - SUPER MONOFLEX 750N</t>
  </si>
  <si>
    <t xml:space="preserve">Drátěný kabelový žlab 200/100 M2 galvanický zinek včetně podpěr</t>
  </si>
  <si>
    <t xml:space="preserve">PŘÍSTROJE SPÍNAČE, PŘEPÍNAČE, ZÁSUVKY (se šroubovými svorkami)</t>
  </si>
  <si>
    <t xml:space="preserve">Přístroj zásuvka 230V, vč. masky a rámečku, zapuštěná montáž (barva určena projektem interiéru)</t>
  </si>
  <si>
    <t xml:space="preserve">Přístroj zásuvka 230V, nástěnná montáž IP44</t>
  </si>
  <si>
    <t xml:space="preserve">Přístroj zásuvka 230V s přepěťovou ochranou, vč. masky a rámečku, zapuštěná montáž (barva určena projektem interiéru)</t>
  </si>
  <si>
    <t xml:space="preserve">Přístroj zásuvka 2x230V, vč. masky a zámečku, zapuštěná montáž (barva určena projektem interiéru)</t>
  </si>
  <si>
    <t xml:space="preserve">Zásuvková skříň průmyslová, včetně jističů a proud. chráničů, IP 44, 4x230V/16A, 1x400V/16A/5pól</t>
  </si>
  <si>
    <t xml:space="preserve">Přístroj spínače; řazení 1 vč. masky a rámečku, zapuštěná montáž (barva určena projektem interiéru)</t>
  </si>
  <si>
    <t xml:space="preserve">Přístroj spínače; řazení 1 nástěnná montáž IP44</t>
  </si>
  <si>
    <t xml:space="preserve">Přístroj spínače; řazení 5 vč. masky a rámečku, zapuštěná montáž (barva určena projektem interiéru)</t>
  </si>
  <si>
    <t xml:space="preserve">Přístroj přepínače střídavého; řazení 6 vč. masky a rámečku, zapuštěná montáž (barva určena projektem interiéru)</t>
  </si>
  <si>
    <t xml:space="preserve">Přístroj spínače; řazení 6 nástěnná montáž IP44</t>
  </si>
  <si>
    <t xml:space="preserve">Přístroj přepínače střídavého; řazení 7 vč. masky a rámečku, zapuštěná montáž (barva určena projektem interiéru)</t>
  </si>
  <si>
    <t xml:space="preserve">Přístroj tlačítka; řazení 1/0 vč. masky a rámečku, zapuštěná montáž (barva určena projektem interiéru)</t>
  </si>
  <si>
    <t xml:space="preserve">Tlačítko "TOTAL STOP", IP65, vč. montážního příslušensvtí a štítku s textem "TOTAL STOP"</t>
  </si>
  <si>
    <t xml:space="preserve">Termostat, teplota podlahy, nastavení ve st.°C,indikace sepnutí LED, dvoupolový vypínač včetně sondy</t>
  </si>
  <si>
    <t xml:space="preserve">Příchytka topného kabelu, balení </t>
  </si>
  <si>
    <t xml:space="preserve">Doběhové relé, nastavitelné 2–20 minut, jmenovité napětí 230 V/50 Hz, max. proud 1 A, pro zpožděné vypnutí ventilátorů na sociálních zařízení, vestavěno v plastovém pouzdru pod vypínač, LED dioda indikuje sepnutý stav</t>
  </si>
  <si>
    <t xml:space="preserve">HODINOVE ZUCTOVACI SAZBY</t>
  </si>
  <si>
    <t xml:space="preserve">Montáž a zapojení a nastavení nespecifik.materiálu a zařízení</t>
  </si>
  <si>
    <t xml:space="preserve">hod</t>
  </si>
  <si>
    <t xml:space="preserve">PROVEDENI REVIZNICH ZKOUSEK DLE ČSN 331500</t>
  </si>
  <si>
    <t xml:space="preserve">Revizni technik</t>
  </si>
  <si>
    <t xml:space="preserve">Instalace NN - celkem</t>
  </si>
  <si>
    <t xml:space="preserve">Hromosvod a uzemnění</t>
  </si>
  <si>
    <t xml:space="preserve">Drát 8 AlMgSi T/4 drát o 8mm AlMgSi T/4 (0,135kg/m) měkký, pevně </t>
  </si>
  <si>
    <t xml:space="preserve">Páska 30x4 FeZn  (0,95 kg/m), montáž do výkopu</t>
  </si>
  <si>
    <t xml:space="preserve">Spojovací a podpůrný materiál, svorky, podpěry vedení</t>
  </si>
  <si>
    <t xml:space="preserve">kpl</t>
  </si>
  <si>
    <t xml:space="preserve">Oddálený jímač do délky 1,5 m </t>
  </si>
  <si>
    <t xml:space="preserve">Antikorozní nátěr přechodu beton-země</t>
  </si>
  <si>
    <t xml:space="preserve">Hromosvod a uzemnění - celkem</t>
  </si>
  <si>
    <t xml:space="preserve">Drobné stavební práce</t>
  </si>
  <si>
    <t xml:space="preserve">PRŮRAZ CIHLOVÝM ZDIVEM</t>
  </si>
  <si>
    <t xml:space="preserve"> O tloušťce do 50cm</t>
  </si>
  <si>
    <t xml:space="preserve">VYSEKANI KAPES VE ZDIVU</t>
  </si>
  <si>
    <t xml:space="preserve">CIHELNEM PRO KRABICE</t>
  </si>
  <si>
    <t xml:space="preserve"> 100x100x50 mm</t>
  </si>
  <si>
    <t xml:space="preserve">CIHELNEM PRO ROZVADĚČ</t>
  </si>
  <si>
    <t xml:space="preserve">o vel.400x500mm, do hl 100mm</t>
  </si>
  <si>
    <t xml:space="preserve">o vel.1000x1000mm, do hl 150mm</t>
  </si>
  <si>
    <t xml:space="preserve">VYSEKANI RYH VE ZDIVU</t>
  </si>
  <si>
    <t xml:space="preserve">CIHELNEM - HLOUBKA 30mm</t>
  </si>
  <si>
    <t xml:space="preserve"> Sire do 30 mm</t>
  </si>
  <si>
    <t xml:space="preserve"> Sire do 100 mm</t>
  </si>
  <si>
    <t xml:space="preserve">Požární ucpávky</t>
  </si>
  <si>
    <t xml:space="preserve">Drobné stavební práce - celkem</t>
  </si>
  <si>
    <t xml:space="preserve">Demontáže</t>
  </si>
  <si>
    <t xml:space="preserve">DEMONTÁŽ OSVĚTLENÍ</t>
  </si>
  <si>
    <t xml:space="preserve"> Demontáž stávajících svitidel a ovladačů a jejich likvidace</t>
  </si>
  <si>
    <t xml:space="preserve">DEMONTÁŽ PŮVODNÍ ELEKTROINSTALACE </t>
  </si>
  <si>
    <t xml:space="preserve"> Demontáž stávajících zásuvkových a ostatních obvodů, včetně demontážr rozvaděčů a jejich likvidace</t>
  </si>
  <si>
    <t xml:space="preserve">DEMONTÁŽ PŮVODNÍHO HROMOSVODU</t>
  </si>
  <si>
    <t xml:space="preserve"> Demontáž stávající jímací soustavy včetně její likvidace</t>
  </si>
  <si>
    <t xml:space="preserve">Demontáže - celkem</t>
  </si>
  <si>
    <t xml:space="preserve">Podružný materiál</t>
  </si>
  <si>
    <t xml:space="preserve">Elektromontáže - celkem</t>
  </si>
  <si>
    <t xml:space="preserve">Zemní práce </t>
  </si>
  <si>
    <t xml:space="preserve">VYTÝČENÍ TRATI</t>
  </si>
  <si>
    <t xml:space="preserve"> Venkovní vedení nn v přehledném terénu</t>
  </si>
  <si>
    <t xml:space="preserve">SEJMUTÍ DRNU</t>
  </si>
  <si>
    <t xml:space="preserve"> Nářez drnu,naložení,odvoz</t>
  </si>
  <si>
    <t xml:space="preserve">m2</t>
  </si>
  <si>
    <t xml:space="preserve"> HLOUBENÍ KABELOVÉ RÝHY</t>
  </si>
  <si>
    <t xml:space="preserve"> Zemina třídy 3, šíře 350mm,hloubka 800mm</t>
  </si>
  <si>
    <t xml:space="preserve"> ZŘÍZENÍ KABELOVÉHO LOŽE</t>
  </si>
  <si>
    <t xml:space="preserve"> Z kopaného písku, bez zakrytí, šíře do 65cm,tloušťka 10cm</t>
  </si>
  <si>
    <t xml:space="preserve"> FOLIE VÝSTRAŽNÁ Z PVC</t>
  </si>
  <si>
    <t xml:space="preserve"> Do šířky 20cm</t>
  </si>
  <si>
    <t xml:space="preserve">ZÁHOZ KABEL.RÝHY-ZEMINA TŘ.3</t>
  </si>
  <si>
    <t xml:space="preserve">Zához kabelové rýhy</t>
  </si>
  <si>
    <t xml:space="preserve">PROVIZORNÍ ÚPRAVA TERÉNU V PŘÍRODNÍ ZEMINĚ</t>
  </si>
  <si>
    <t xml:space="preserve"> Zemina třídy 3</t>
  </si>
  <si>
    <t xml:space="preserve">Zemní práce - celkem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</si>
</sst>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.00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rgb="FF000000"/>
      <name val="敓潧⁥䥕戀晇㙐Ã☸p_x0008_"/>
      <family val="0"/>
      <charset val="238"/>
    </font>
    <font>
      <b val="true"/>
      <sz val="11"/>
      <color rgb="FF000000"/>
      <name val="敓潧⁥䥕戀晇㙐Ã☸p_x0008_"/>
      <family val="0"/>
      <charset val="238"/>
    </font>
    <font>
      <b val="true"/>
      <sz val="10"/>
      <color rgb="FF000000"/>
      <name val="敓潧⁥䥕戀晇㙐Ã☸p_x0008_"/>
      <family val="0"/>
      <charset val="238"/>
    </font>
    <font>
      <b val="true"/>
      <sz val="9"/>
      <color rgb="FF000000"/>
      <name val="敓潧⁥䥕戀晇㙐Ã☸p_x0008_"/>
      <family val="0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color rgb="FF000000"/>
      <name val="Segoe UI"/>
      <family val="2"/>
      <charset val="238"/>
    </font>
    <font>
      <i val="true"/>
      <sz val="10"/>
      <color rgb="FF000000"/>
      <name val="敓潧⁥䥕戀晇㙐Ã☸p_x0008_"/>
      <family val="0"/>
      <charset val="238"/>
    </font>
    <font>
      <i val="true"/>
      <sz val="10"/>
      <color rgb="FF000000"/>
      <name val="Segoe U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rgb="FFFFEAFF"/>
      </patternFill>
    </fill>
    <fill>
      <patternFill patternType="solid">
        <fgColor rgb="FFBFEBFF"/>
        <bgColor rgb="FFE0FEE0"/>
      </patternFill>
    </fill>
    <fill>
      <patternFill patternType="solid">
        <fgColor rgb="FFE0FEE0"/>
        <bgColor rgb="FFF0F0F0"/>
      </patternFill>
    </fill>
    <fill>
      <patternFill patternType="solid">
        <fgColor rgb="FFFFFFFF"/>
        <bgColor rgb="FFFFFFE0"/>
      </patternFill>
    </fill>
    <fill>
      <patternFill patternType="solid">
        <fgColor rgb="FFFFEAFF"/>
        <bgColor rgb="FFF0F0F0"/>
      </patternFill>
    </fill>
    <fill>
      <patternFill patternType="solid">
        <fgColor rgb="FFFFFFE0"/>
        <bgColor rgb="FFFF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4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6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5" fillId="3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5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5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0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0" fillId="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5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1" fillId="7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1" fillId="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1" fillId="7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7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2" fillId="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2" fillId="7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E0"/>
      <rgbColor rgb="FFBFEBFF"/>
      <rgbColor rgb="FF660066"/>
      <rgbColor rgb="FFFF8080"/>
      <rgbColor rgb="FF0066CC"/>
      <rgbColor rgb="FFFFEA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0F0F0"/>
      <rgbColor rgb="FFE0FEE0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8" activeCellId="0" sqref="B18"/>
    </sheetView>
  </sheetViews>
  <sheetFormatPr defaultRowHeight="15" zeroHeight="false" outlineLevelRow="0" outlineLevelCol="0"/>
  <cols>
    <col collapsed="false" customWidth="true" hidden="false" outlineLevel="0" max="1" min="1" style="1" width="28.42"/>
    <col collapsed="false" customWidth="true" hidden="false" outlineLevel="0" max="2" min="2" style="1" width="69.42"/>
    <col collapsed="false" customWidth="false" hidden="true" outlineLevel="0" max="3" min="3" style="2" width="11.52"/>
    <col collapsed="false" customWidth="true" hidden="false" outlineLevel="0" max="1025" min="4" style="0" width="8.54"/>
  </cols>
  <sheetData>
    <row r="1" customFormat="false" ht="15" hidden="false" customHeight="false" outlineLevel="0" collapsed="false">
      <c r="A1" s="3" t="s">
        <v>0</v>
      </c>
      <c r="B1" s="3" t="s">
        <v>1</v>
      </c>
    </row>
    <row r="2" customFormat="false" ht="15" hidden="false" customHeight="false" outlineLevel="0" collapsed="false">
      <c r="A2" s="3" t="s">
        <v>2</v>
      </c>
      <c r="B2" s="4" t="s">
        <v>3</v>
      </c>
    </row>
    <row r="3" customFormat="false" ht="15" hidden="false" customHeight="false" outlineLevel="0" collapsed="false">
      <c r="A3" s="3" t="s">
        <v>4</v>
      </c>
      <c r="B3" s="5" t="s">
        <v>5</v>
      </c>
    </row>
    <row r="4" customFormat="false" ht="15" hidden="false" customHeight="false" outlineLevel="0" collapsed="false">
      <c r="A4" s="3" t="s">
        <v>6</v>
      </c>
      <c r="B4" s="6" t="s">
        <v>7</v>
      </c>
    </row>
    <row r="5" customFormat="false" ht="15" hidden="false" customHeight="false" outlineLevel="0" collapsed="false">
      <c r="A5" s="3" t="s">
        <v>8</v>
      </c>
      <c r="B5" s="6" t="s">
        <v>9</v>
      </c>
    </row>
    <row r="6" customFormat="false" ht="15" hidden="false" customHeight="false" outlineLevel="0" collapsed="false">
      <c r="A6" s="3" t="s">
        <v>10</v>
      </c>
      <c r="B6" s="6" t="s">
        <v>11</v>
      </c>
    </row>
    <row r="7" customFormat="false" ht="15" hidden="false" customHeight="false" outlineLevel="0" collapsed="false">
      <c r="A7" s="3" t="s">
        <v>12</v>
      </c>
      <c r="B7" s="6"/>
    </row>
    <row r="8" customFormat="false" ht="15" hidden="false" customHeight="false" outlineLevel="0" collapsed="false">
      <c r="A8" s="3" t="s">
        <v>13</v>
      </c>
      <c r="B8" s="6"/>
    </row>
    <row r="9" customFormat="false" ht="15" hidden="false" customHeight="false" outlineLevel="0" collapsed="false">
      <c r="A9" s="3" t="s">
        <v>14</v>
      </c>
      <c r="B9" s="6" t="s">
        <v>15</v>
      </c>
    </row>
    <row r="10" customFormat="false" ht="15" hidden="false" customHeight="false" outlineLevel="0" collapsed="false">
      <c r="A10" s="3" t="s">
        <v>16</v>
      </c>
      <c r="B10" s="6" t="s">
        <v>17</v>
      </c>
    </row>
    <row r="11" customFormat="false" ht="15" hidden="false" customHeight="false" outlineLevel="0" collapsed="false">
      <c r="A11" s="3" t="s">
        <v>18</v>
      </c>
      <c r="B11" s="6" t="s">
        <v>19</v>
      </c>
    </row>
    <row r="12" customFormat="false" ht="15" hidden="false" customHeight="false" outlineLevel="0" collapsed="false">
      <c r="A12" s="3" t="s">
        <v>20</v>
      </c>
      <c r="B12" s="6" t="s">
        <v>15</v>
      </c>
    </row>
    <row r="13" customFormat="false" ht="15" hidden="false" customHeight="false" outlineLevel="0" collapsed="false">
      <c r="A13" s="3" t="s">
        <v>21</v>
      </c>
      <c r="B13" s="6"/>
    </row>
    <row r="14" customFormat="false" ht="15" hidden="false" customHeight="false" outlineLevel="0" collapsed="false">
      <c r="A14" s="3" t="s">
        <v>22</v>
      </c>
      <c r="B14" s="6" t="s">
        <v>23</v>
      </c>
    </row>
    <row r="15" customFormat="false" ht="15" hidden="false" customHeight="false" outlineLevel="0" collapsed="false">
      <c r="A15" s="3"/>
      <c r="B15" s="7"/>
    </row>
    <row r="16" customFormat="false" ht="15" hidden="false" customHeight="false" outlineLevel="0" collapsed="false">
      <c r="A16" s="3" t="s">
        <v>24</v>
      </c>
      <c r="B16" s="8" t="s">
        <v>25</v>
      </c>
    </row>
    <row r="17" customFormat="false" ht="15" hidden="false" customHeight="false" outlineLevel="0" collapsed="false">
      <c r="A17" s="3" t="s">
        <v>26</v>
      </c>
      <c r="B17" s="8" t="s">
        <v>27</v>
      </c>
    </row>
    <row r="18" customFormat="false" ht="15" hidden="false" customHeight="false" outlineLevel="0" collapsed="false">
      <c r="A18" s="3" t="s">
        <v>28</v>
      </c>
      <c r="B18" s="8" t="s">
        <v>29</v>
      </c>
    </row>
    <row r="19" customFormat="false" ht="15" hidden="false" customHeight="false" outlineLevel="0" collapsed="false">
      <c r="A19" s="3" t="s">
        <v>30</v>
      </c>
      <c r="B19" s="8" t="s">
        <v>31</v>
      </c>
    </row>
    <row r="20" customFormat="false" ht="15" hidden="false" customHeight="false" outlineLevel="0" collapsed="false">
      <c r="A20" s="3" t="s">
        <v>32</v>
      </c>
      <c r="B20" s="8" t="s">
        <v>31</v>
      </c>
    </row>
    <row r="21" customFormat="false" ht="15" hidden="false" customHeight="false" outlineLevel="0" collapsed="false">
      <c r="A21" s="3" t="s">
        <v>33</v>
      </c>
      <c r="B21" s="8" t="s">
        <v>31</v>
      </c>
    </row>
    <row r="22" customFormat="false" ht="15" hidden="false" customHeight="false" outlineLevel="0" collapsed="false">
      <c r="A22" s="3" t="s">
        <v>34</v>
      </c>
      <c r="B22" s="8" t="s">
        <v>31</v>
      </c>
    </row>
    <row r="23" customFormat="false" ht="15" hidden="false" customHeight="false" outlineLevel="0" collapsed="false">
      <c r="A23" s="3" t="s">
        <v>35</v>
      </c>
      <c r="B23" s="8" t="s">
        <v>31</v>
      </c>
    </row>
    <row r="24" customFormat="false" ht="15" hidden="false" customHeight="false" outlineLevel="0" collapsed="false">
      <c r="A24" s="3" t="s">
        <v>36</v>
      </c>
      <c r="B24" s="8" t="s">
        <v>31</v>
      </c>
    </row>
    <row r="25" customFormat="false" ht="15" hidden="false" customHeight="false" outlineLevel="0" collapsed="false">
      <c r="A25" s="3" t="s">
        <v>37</v>
      </c>
      <c r="B25" s="8" t="s">
        <v>31</v>
      </c>
    </row>
    <row r="26" customFormat="false" ht="15" hidden="false" customHeight="false" outlineLevel="0" collapsed="false">
      <c r="A26" s="3" t="s">
        <v>38</v>
      </c>
      <c r="B26" s="8" t="s">
        <v>39</v>
      </c>
    </row>
    <row r="27" customFormat="false" ht="15" hidden="false" customHeight="false" outlineLevel="0" collapsed="false">
      <c r="A27" s="3" t="s">
        <v>40</v>
      </c>
      <c r="B27" s="8" t="s">
        <v>31</v>
      </c>
    </row>
    <row r="28" customFormat="false" ht="15" hidden="false" customHeight="false" outlineLevel="0" collapsed="false">
      <c r="A28" s="3" t="s">
        <v>41</v>
      </c>
      <c r="B28" s="8" t="s">
        <v>31</v>
      </c>
    </row>
    <row r="29" customFormat="false" ht="15" hidden="false" customHeight="false" outlineLevel="0" collapsed="false">
      <c r="A29" s="3" t="s">
        <v>42</v>
      </c>
      <c r="B29" s="8" t="s">
        <v>31</v>
      </c>
    </row>
    <row r="30" customFormat="false" ht="15" hidden="false" customHeight="false" outlineLevel="0" collapsed="false">
      <c r="A30" s="3" t="s">
        <v>43</v>
      </c>
      <c r="B30" s="8" t="s">
        <v>31</v>
      </c>
    </row>
    <row r="31" customFormat="false" ht="24.75" hidden="false" customHeight="false" outlineLevel="0" collapsed="false">
      <c r="A31" s="9" t="s">
        <v>44</v>
      </c>
      <c r="B31" s="8" t="s">
        <v>45</v>
      </c>
    </row>
    <row r="32" customFormat="false" ht="15" hidden="false" customHeight="false" outlineLevel="0" collapsed="false">
      <c r="A32" s="3" t="s">
        <v>46</v>
      </c>
      <c r="B32" s="8" t="s">
        <v>47</v>
      </c>
    </row>
    <row r="33" customFormat="false" ht="15" hidden="false" customHeight="false" outlineLevel="0" collapsed="false">
      <c r="A33" s="1" t="s">
        <v>48</v>
      </c>
      <c r="B33" s="1" t="n">
        <v>15</v>
      </c>
    </row>
    <row r="34" customFormat="false" ht="15" hidden="false" customHeight="false" outlineLevel="0" collapsed="false">
      <c r="A34" s="1" t="s">
        <v>49</v>
      </c>
      <c r="B34" s="1" t="n">
        <v>5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42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O20" activeCellId="0" sqref="O20"/>
    </sheetView>
  </sheetViews>
  <sheetFormatPr defaultRowHeight="15" zeroHeight="false" outlineLevelRow="0" outlineLevelCol="0"/>
  <cols>
    <col collapsed="false" customWidth="true" hidden="false" outlineLevel="0" max="1" min="1" style="1" width="39.28"/>
    <col collapsed="false" customWidth="true" hidden="false" outlineLevel="0" max="2" min="2" style="10" width="15"/>
    <col collapsed="false" customWidth="true" hidden="false" outlineLevel="0" max="3" min="3" style="10" width="13.14"/>
    <col collapsed="false" customWidth="false" hidden="true" outlineLevel="0" max="4" min="4" style="2" width="11.52"/>
    <col collapsed="false" customWidth="true" hidden="false" outlineLevel="0" max="1025" min="5" style="0" width="8.54"/>
  </cols>
  <sheetData>
    <row r="1" customFormat="false" ht="15" hidden="false" customHeight="false" outlineLevel="0" collapsed="false">
      <c r="A1" s="3" t="s">
        <v>0</v>
      </c>
      <c r="B1" s="11" t="s">
        <v>50</v>
      </c>
      <c r="C1" s="11" t="s">
        <v>51</v>
      </c>
    </row>
    <row r="2" customFormat="false" ht="15" hidden="false" customHeight="false" outlineLevel="0" collapsed="false">
      <c r="A2" s="6" t="s">
        <v>52</v>
      </c>
      <c r="B2" s="12"/>
      <c r="C2" s="12"/>
    </row>
    <row r="3" customFormat="false" ht="15" hidden="false" customHeight="false" outlineLevel="0" collapsed="false">
      <c r="A3" s="7" t="s">
        <v>53</v>
      </c>
      <c r="B3" s="13" t="n">
        <f aca="false">(Rozpočet!E51)</f>
        <v>0</v>
      </c>
      <c r="C3" s="13"/>
    </row>
    <row r="4" customFormat="false" ht="15" hidden="false" customHeight="false" outlineLevel="0" collapsed="false">
      <c r="A4" s="7" t="s">
        <v>54</v>
      </c>
      <c r="B4" s="13" t="n">
        <f aca="false">B3 * Parametry!B16 / 100</f>
        <v>0</v>
      </c>
      <c r="C4" s="13" t="n">
        <f aca="false">B3 * Parametry!B17 / 100</f>
        <v>0</v>
      </c>
    </row>
    <row r="5" customFormat="false" ht="15" hidden="false" customHeight="false" outlineLevel="0" collapsed="false">
      <c r="A5" s="7" t="s">
        <v>55</v>
      </c>
      <c r="B5" s="13"/>
      <c r="C5" s="13" t="n">
        <f aca="false">(Rozpočet!E176) + 0</f>
        <v>0</v>
      </c>
    </row>
    <row r="6" customFormat="false" ht="15" hidden="false" customHeight="false" outlineLevel="0" collapsed="false">
      <c r="A6" s="7" t="s">
        <v>56</v>
      </c>
      <c r="B6" s="13"/>
      <c r="C6" s="13" t="n">
        <f aca="false">(Rozpočet!G51) + (Rozpočet!G176) + 0</f>
        <v>0</v>
      </c>
    </row>
    <row r="7" customFormat="false" ht="15" hidden="false" customHeight="false" outlineLevel="0" collapsed="false">
      <c r="A7" s="8" t="s">
        <v>57</v>
      </c>
      <c r="B7" s="14" t="n">
        <f aca="false">B3 + B4</f>
        <v>0</v>
      </c>
      <c r="C7" s="14" t="n">
        <f aca="false">C3 + C4 + C5 + C6</f>
        <v>0</v>
      </c>
    </row>
    <row r="8" customFormat="false" ht="15" hidden="false" customHeight="false" outlineLevel="0" collapsed="false">
      <c r="A8" s="7" t="s">
        <v>58</v>
      </c>
      <c r="B8" s="13"/>
      <c r="C8" s="13" t="n">
        <f aca="false">(C5 + C6) * Parametry!B18 / 100</f>
        <v>0</v>
      </c>
    </row>
    <row r="9" customFormat="false" ht="15" hidden="false" customHeight="false" outlineLevel="0" collapsed="false">
      <c r="A9" s="7" t="s">
        <v>59</v>
      </c>
      <c r="B9" s="13"/>
      <c r="C9" s="13" t="n">
        <f aca="false">0 + 0</f>
        <v>0</v>
      </c>
    </row>
    <row r="10" customFormat="false" ht="15" hidden="false" customHeight="false" outlineLevel="0" collapsed="false">
      <c r="A10" s="7" t="s">
        <v>60</v>
      </c>
      <c r="B10" s="13"/>
      <c r="C10" s="13" t="n">
        <f aca="false">(Rozpočet!E193) + (Rozpočet!G193)</f>
        <v>0</v>
      </c>
    </row>
    <row r="11" customFormat="false" ht="15" hidden="false" customHeight="false" outlineLevel="0" collapsed="false">
      <c r="A11" s="7" t="s">
        <v>61</v>
      </c>
      <c r="B11" s="13"/>
      <c r="C11" s="13" t="n">
        <f aca="false">(C9 + C10) * Parametry!B19 / 100</f>
        <v>0</v>
      </c>
    </row>
    <row r="12" customFormat="false" ht="15" hidden="false" customHeight="false" outlineLevel="0" collapsed="false">
      <c r="A12" s="8" t="s">
        <v>62</v>
      </c>
      <c r="B12" s="14" t="n">
        <f aca="false">B7</f>
        <v>0</v>
      </c>
      <c r="C12" s="14" t="n">
        <f aca="false">C7 + C8 + C9 + C10 + C11</f>
        <v>0</v>
      </c>
    </row>
    <row r="13" customFormat="false" ht="15" hidden="false" customHeight="false" outlineLevel="0" collapsed="false">
      <c r="A13" s="7" t="s">
        <v>63</v>
      </c>
      <c r="B13" s="13"/>
      <c r="C13" s="13" t="n">
        <f aca="false">(B12 + C12) * Parametry!B20 / 100</f>
        <v>0</v>
      </c>
    </row>
    <row r="14" customFormat="false" ht="15" hidden="false" customHeight="false" outlineLevel="0" collapsed="false">
      <c r="A14" s="7" t="s">
        <v>64</v>
      </c>
      <c r="B14" s="13"/>
      <c r="C14" s="13" t="n">
        <f aca="false">(B12 + C12) * Parametry!B21 / 100</f>
        <v>0</v>
      </c>
    </row>
    <row r="15" customFormat="false" ht="15" hidden="false" customHeight="false" outlineLevel="0" collapsed="false">
      <c r="A15" s="7" t="s">
        <v>65</v>
      </c>
      <c r="B15" s="13"/>
      <c r="C15" s="13" t="n">
        <f aca="false">(B7 + C7) * Parametry!B22 / 100</f>
        <v>0</v>
      </c>
    </row>
    <row r="16" customFormat="false" ht="15" hidden="false" customHeight="false" outlineLevel="0" collapsed="false">
      <c r="A16" s="6" t="s">
        <v>66</v>
      </c>
      <c r="B16" s="12"/>
      <c r="C16" s="12" t="n">
        <f aca="false">B12 + C12 + C13 + C14 + C15</f>
        <v>0</v>
      </c>
    </row>
    <row r="17" customFormat="false" ht="15" hidden="false" customHeight="false" outlineLevel="0" collapsed="false">
      <c r="A17" s="7"/>
      <c r="B17" s="13"/>
      <c r="C17" s="13"/>
    </row>
    <row r="18" customFormat="false" ht="15" hidden="false" customHeight="false" outlineLevel="0" collapsed="false">
      <c r="A18" s="6" t="s">
        <v>67</v>
      </c>
      <c r="B18" s="12"/>
      <c r="C18" s="12"/>
    </row>
    <row r="19" customFormat="false" ht="15" hidden="false" customHeight="false" outlineLevel="0" collapsed="false">
      <c r="A19" s="7" t="s">
        <v>68</v>
      </c>
      <c r="B19" s="13"/>
      <c r="C19" s="13" t="n">
        <f aca="false">C12 * Parametry!B23 / 100</f>
        <v>0</v>
      </c>
    </row>
    <row r="20" customFormat="false" ht="15" hidden="false" customHeight="false" outlineLevel="0" collapsed="false">
      <c r="A20" s="7" t="s">
        <v>69</v>
      </c>
      <c r="B20" s="13"/>
      <c r="C20" s="13" t="n">
        <f aca="false">C12 * Parametry!B24 / 100</f>
        <v>0</v>
      </c>
    </row>
    <row r="21" customFormat="false" ht="15" hidden="false" customHeight="false" outlineLevel="0" collapsed="false">
      <c r="A21" s="6" t="s">
        <v>70</v>
      </c>
      <c r="B21" s="12"/>
      <c r="C21" s="12" t="n">
        <f aca="false">C19 + C20</f>
        <v>0</v>
      </c>
    </row>
    <row r="22" customFormat="false" ht="15" hidden="false" customHeight="false" outlineLevel="0" collapsed="false">
      <c r="A22" s="7" t="s">
        <v>71</v>
      </c>
      <c r="B22" s="13"/>
      <c r="C22" s="13" t="n">
        <f aca="false">Parametry!B25 * Parametry!B28 * (C16 * Parametry!B27)^Parametry!B26</f>
        <v>0</v>
      </c>
    </row>
    <row r="23" customFormat="false" ht="15" hidden="false" customHeight="false" outlineLevel="0" collapsed="false">
      <c r="A23" s="7"/>
      <c r="B23" s="13"/>
      <c r="C23" s="13"/>
    </row>
    <row r="24" customFormat="false" ht="15" hidden="false" customHeight="false" outlineLevel="0" collapsed="false">
      <c r="A24" s="4" t="s">
        <v>72</v>
      </c>
      <c r="B24" s="15"/>
      <c r="C24" s="15" t="n">
        <f aca="false">C16 + C21 + C22</f>
        <v>0</v>
      </c>
    </row>
    <row r="25" customFormat="false" ht="15" hidden="false" customHeight="false" outlineLevel="0" collapsed="false">
      <c r="A25" s="7" t="s">
        <v>73</v>
      </c>
      <c r="B25" s="13" t="n">
        <f aca="false">(SUM(Rozpočet!E48:E50)+SUM(Rozpočet!E57:E61,Rozpočet!E65:E73,Rozpočet!E77:E105,Rozpočet!E109:E124,Rozpočet!E127,Rozpočet!E130,Rozpočet!E136:E141,Rozpočet!E147:E160,Rozpočet!E166:E171,Rozpočet!E175,Rozpočet!E180:E192))+SUM(Rozpočet!G48:G50)+SUM(Rozpočet!G57:G61,Rozpočet!G65:G73,Rozpočet!G77:G105,Rozpočet!G109:G124,Rozpočet!G127,Rozpočet!G130,Rozpočet!G136:G141,Rozpočet!G147:G160,Rozpočet!G166:G171,Rozpočet!G175,Rozpočet!G180:G192) + B4 + C4 + C8 + C11 + C13 + C14 + C15 + C21 + C22</f>
        <v>0</v>
      </c>
      <c r="C25" s="13" t="n">
        <f aca="false">B25 * Parametry!B31 / 100</f>
        <v>0</v>
      </c>
    </row>
    <row r="26" customFormat="false" ht="15" hidden="false" customHeight="false" outlineLevel="0" collapsed="false">
      <c r="A26" s="7" t="s">
        <v>74</v>
      </c>
      <c r="B26" s="13" t="n">
        <f aca="false">(SUM(Rozpočet!E58,Rozpočet!E60,Rozpočet!E63,Rozpočet!E75,Rozpočet!E98,Rozpočet!E107,Rozpočet!E126,Rozpočet!E129)) + (SUM(Rozpočet!G58,Rozpočet!G60,Rozpočet!G63,Rozpočet!G75,Rozpočet!G98,Rozpočet!G107,Rozpočet!G126,Rozpočet!G129))</f>
        <v>0</v>
      </c>
      <c r="C26" s="13" t="n">
        <f aca="false">B26 * Parametry!B32 / 100</f>
        <v>0</v>
      </c>
    </row>
    <row r="27" customFormat="false" ht="15" hidden="false" customHeight="false" outlineLevel="0" collapsed="false">
      <c r="A27" s="4" t="s">
        <v>75</v>
      </c>
      <c r="B27" s="15"/>
      <c r="C27" s="15" t="n">
        <f aca="false">C24 + C25 + C26</f>
        <v>0</v>
      </c>
    </row>
    <row r="28" customFormat="false" ht="15" hidden="false" customHeight="false" outlineLevel="0" collapsed="false">
      <c r="A28" s="7"/>
      <c r="B28" s="13"/>
      <c r="C28" s="13"/>
    </row>
    <row r="29" customFormat="false" ht="15" hidden="false" customHeight="false" outlineLevel="0" collapsed="false">
      <c r="A29" s="7" t="s">
        <v>76</v>
      </c>
      <c r="B29" s="13"/>
      <c r="C29" s="13" t="n">
        <f aca="false">C24 * Parametry!B29 / 100</f>
        <v>0</v>
      </c>
    </row>
    <row r="30" customFormat="false" ht="15" hidden="false" customHeight="false" outlineLevel="0" collapsed="false">
      <c r="A30" s="7" t="s">
        <v>76</v>
      </c>
      <c r="B30" s="13"/>
      <c r="C30" s="13" t="n">
        <f aca="false">C24 * Parametry!B30 / 100</f>
        <v>0</v>
      </c>
    </row>
    <row r="31" customFormat="false" ht="15" hidden="false" customHeight="false" outlineLevel="0" collapsed="false">
      <c r="A31" s="6" t="s">
        <v>77</v>
      </c>
      <c r="B31" s="16" t="s">
        <v>78</v>
      </c>
      <c r="C31" s="16" t="s">
        <v>79</v>
      </c>
    </row>
    <row r="32" customFormat="false" ht="15" hidden="false" customHeight="false" outlineLevel="0" collapsed="false">
      <c r="A32" s="7" t="s">
        <v>80</v>
      </c>
      <c r="B32" s="13" t="n">
        <f aca="false">(Rozpočet!E7)</f>
        <v>0</v>
      </c>
      <c r="C32" s="13" t="n">
        <f aca="false">(Rozpočet!G7)</f>
        <v>0</v>
      </c>
    </row>
    <row r="33" customFormat="false" ht="15" hidden="false" customHeight="false" outlineLevel="0" collapsed="false">
      <c r="A33" s="7" t="s">
        <v>81</v>
      </c>
      <c r="B33" s="13" t="n">
        <f aca="false">(Rozpočet!E29)</f>
        <v>0</v>
      </c>
      <c r="C33" s="13" t="n">
        <f aca="false">(Rozpočet!G29)</f>
        <v>0</v>
      </c>
    </row>
    <row r="34" customFormat="false" ht="15" hidden="false" customHeight="false" outlineLevel="0" collapsed="false">
      <c r="A34" s="7" t="s">
        <v>82</v>
      </c>
      <c r="B34" s="13" t="n">
        <f aca="false">(Rozpočet!E45)</f>
        <v>0</v>
      </c>
      <c r="C34" s="13" t="n">
        <f aca="false">(Rozpočet!G45)</f>
        <v>0</v>
      </c>
    </row>
    <row r="35" customFormat="false" ht="15" hidden="false" customHeight="false" outlineLevel="0" collapsed="false">
      <c r="A35" s="7" t="s">
        <v>83</v>
      </c>
      <c r="B35" s="13" t="n">
        <f aca="false">(Rozpočet!E51)</f>
        <v>0</v>
      </c>
      <c r="C35" s="13" t="n">
        <f aca="false">(Rozpočet!G51)</f>
        <v>0</v>
      </c>
    </row>
    <row r="36" customFormat="false" ht="15" hidden="false" customHeight="false" outlineLevel="0" collapsed="false">
      <c r="A36" s="7" t="s">
        <v>84</v>
      </c>
      <c r="B36" s="13" t="n">
        <f aca="false">(Rozpočet!E176)</f>
        <v>0</v>
      </c>
      <c r="C36" s="13" t="n">
        <f aca="false">(Rozpočet!G176)</f>
        <v>0</v>
      </c>
    </row>
    <row r="37" customFormat="false" ht="15" hidden="false" customHeight="false" outlineLevel="0" collapsed="false">
      <c r="A37" s="7" t="s">
        <v>85</v>
      </c>
      <c r="B37" s="13" t="n">
        <f aca="false">(Rozpočet!E132)</f>
        <v>0</v>
      </c>
      <c r="C37" s="13" t="n">
        <f aca="false">(Rozpočet!G132)</f>
        <v>0</v>
      </c>
    </row>
    <row r="38" customFormat="false" ht="15" hidden="false" customHeight="false" outlineLevel="0" collapsed="false">
      <c r="A38" s="7" t="s">
        <v>86</v>
      </c>
      <c r="B38" s="13" t="n">
        <f aca="false">(Rozpočet!E143)</f>
        <v>0</v>
      </c>
      <c r="C38" s="13" t="n">
        <f aca="false">(Rozpočet!G143)</f>
        <v>0</v>
      </c>
    </row>
    <row r="39" customFormat="false" ht="15" hidden="false" customHeight="false" outlineLevel="0" collapsed="false">
      <c r="A39" s="7" t="s">
        <v>87</v>
      </c>
      <c r="B39" s="13" t="n">
        <f aca="false">(Rozpočet!E162)</f>
        <v>0</v>
      </c>
      <c r="C39" s="13" t="n">
        <f aca="false">(Rozpočet!G162)</f>
        <v>0</v>
      </c>
    </row>
    <row r="40" customFormat="false" ht="15" hidden="false" customHeight="false" outlineLevel="0" collapsed="false">
      <c r="A40" s="7" t="s">
        <v>88</v>
      </c>
      <c r="B40" s="13" t="n">
        <f aca="false">(Rozpočet!E173)</f>
        <v>0</v>
      </c>
      <c r="C40" s="13" t="n">
        <f aca="false">(Rozpočet!G173)</f>
        <v>0</v>
      </c>
    </row>
    <row r="41" customFormat="false" ht="15" hidden="false" customHeight="false" outlineLevel="0" collapsed="false">
      <c r="A41" s="7" t="s">
        <v>60</v>
      </c>
      <c r="B41" s="13" t="n">
        <f aca="false">(Rozpočet!E193)</f>
        <v>0</v>
      </c>
      <c r="C41" s="13" t="n">
        <f aca="false">(Rozpočet!G193)</f>
        <v>0</v>
      </c>
    </row>
    <row r="42" customFormat="false" ht="15" hidden="false" customHeight="false" outlineLevel="0" collapsed="false">
      <c r="A42" s="7"/>
      <c r="B42" s="13"/>
      <c r="C42" s="13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195"/>
  <sheetViews>
    <sheetView showFormulas="false" showGridLines="true" showRowColHeaders="true" showZeros="true" rightToLeft="false" tabSelected="false" showOutlineSymbols="true" defaultGridColor="true" view="normal" topLeftCell="B160" colorId="64" zoomScale="100" zoomScaleNormal="100" zoomScalePageLayoutView="100" workbookViewId="0">
      <selection pane="topLeft" activeCell="D192" activeCellId="0" sqref="D192"/>
    </sheetView>
  </sheetViews>
  <sheetFormatPr defaultRowHeight="15" zeroHeight="false" outlineLevelRow="0" outlineLevelCol="0"/>
  <cols>
    <col collapsed="false" customWidth="true" hidden="false" outlineLevel="0" max="1" min="1" style="17" width="127.14"/>
    <col collapsed="false" customWidth="true" hidden="false" outlineLevel="0" max="2" min="2" style="1" width="3.99"/>
    <col collapsed="false" customWidth="true" hidden="false" outlineLevel="0" max="3" min="3" style="10" width="7.42"/>
    <col collapsed="false" customWidth="true" hidden="false" outlineLevel="0" max="4" min="4" style="10" width="9.85"/>
    <col collapsed="false" customWidth="true" hidden="false" outlineLevel="0" max="5" min="5" style="10" width="13.43"/>
    <col collapsed="false" customWidth="true" hidden="false" outlineLevel="0" max="6" min="6" style="10" width="9.85"/>
    <col collapsed="false" customWidth="true" hidden="false" outlineLevel="0" max="7" min="7" style="10" width="12.57"/>
    <col collapsed="false" customWidth="true" hidden="false" outlineLevel="0" max="8" min="8" style="10" width="9.85"/>
    <col collapsed="false" customWidth="true" hidden="false" outlineLevel="0" max="9" min="9" style="10" width="13.14"/>
    <col collapsed="false" customWidth="true" hidden="false" outlineLevel="0" max="10" min="10" style="2" width="13.86"/>
    <col collapsed="false" customWidth="false" hidden="false" outlineLevel="0" max="11" min="11" style="0" width="11.42"/>
    <col collapsed="false" customWidth="true" hidden="false" outlineLevel="0" max="1025" min="12" style="0" width="8.54"/>
  </cols>
  <sheetData>
    <row r="1" customFormat="false" ht="15" hidden="false" customHeight="false" outlineLevel="0" collapsed="false">
      <c r="A1" s="9" t="s">
        <v>0</v>
      </c>
      <c r="B1" s="3" t="s">
        <v>89</v>
      </c>
      <c r="C1" s="11" t="s">
        <v>90</v>
      </c>
      <c r="D1" s="11" t="s">
        <v>78</v>
      </c>
      <c r="E1" s="11" t="s">
        <v>91</v>
      </c>
      <c r="F1" s="11" t="s">
        <v>79</v>
      </c>
      <c r="G1" s="11" t="s">
        <v>92</v>
      </c>
      <c r="H1" s="11" t="s">
        <v>93</v>
      </c>
      <c r="I1" s="11" t="s">
        <v>94</v>
      </c>
      <c r="J1" s="18" t="n">
        <f aca="false">Parametry!B34/100*E65+Parametry!B34/100*E66+Parametry!B34/100*E67+Parametry!B34/100*E69+Parametry!B34/100*E68+Parametry!B34/100*E70+Parametry!B34/100*E71+Parametry!B34/100*E72+Parametry!B34/100*E73+Parametry!B34/100*E100+Parametry!B34/100*E101+Parametry!B34/100*E102+Parametry!B34/102*E103+Parametry!B34/100*E104+Parametry!B34/100*E105+Parametry!B34/100*E109+Parametry!B34/100*E110+Parametry!B34/100*E111+Parametry!B34/100*E112+Parametry!B34/100*E113+Parametry!B34/100*E114+Parametry!B34/100*E115+Parametry!B34/100*E116+Parametry!B34/100*E117+Parametry!B34/100*E119+Parametry!B34/100*E120+Parametry!B34/100*E121+Parametry!B34/100*E122+Parametry!B34/100*E123+Parametry!B34/100*E124+Parametry!B34/100*E127+Parametry!B34/100*E130+Parametry!B34/100*E136+Parametry!B34/100*E137+Parametry!B34/100*E138+Parametry!B34/100*E139+Parametry!B34/100*E140+Parametry!B34/100*E141</f>
        <v>0</v>
      </c>
    </row>
    <row r="2" customFormat="false" ht="15" hidden="false" customHeight="false" outlineLevel="0" collapsed="false">
      <c r="A2" s="19" t="s">
        <v>95</v>
      </c>
      <c r="B2" s="4"/>
      <c r="C2" s="15"/>
      <c r="D2" s="15"/>
      <c r="E2" s="15"/>
      <c r="F2" s="15"/>
      <c r="G2" s="15"/>
      <c r="H2" s="15"/>
      <c r="I2" s="15"/>
    </row>
    <row r="3" s="23" customFormat="true" ht="29.25" hidden="false" customHeight="true" outlineLevel="0" collapsed="false">
      <c r="A3" s="20" t="s">
        <v>96</v>
      </c>
      <c r="B3" s="21" t="s">
        <v>97</v>
      </c>
      <c r="C3" s="22" t="n">
        <v>1</v>
      </c>
      <c r="D3" s="22"/>
      <c r="E3" s="22" t="n">
        <f aca="false">C3*D3</f>
        <v>0</v>
      </c>
      <c r="F3" s="22"/>
      <c r="G3" s="22" t="n">
        <f aca="false">C3*F3</f>
        <v>0</v>
      </c>
      <c r="H3" s="22" t="n">
        <f aca="false">D3+F3</f>
        <v>0</v>
      </c>
      <c r="I3" s="22" t="n">
        <f aca="false">E3+G3</f>
        <v>0</v>
      </c>
    </row>
    <row r="4" customFormat="false" ht="13.8" hidden="false" customHeight="false" outlineLevel="0" collapsed="false">
      <c r="A4" s="24" t="s">
        <v>98</v>
      </c>
      <c r="B4" s="25" t="s">
        <v>97</v>
      </c>
      <c r="C4" s="26" t="n">
        <v>4</v>
      </c>
      <c r="D4" s="26"/>
      <c r="E4" s="13" t="n">
        <f aca="false">C4*D4</f>
        <v>0</v>
      </c>
      <c r="F4" s="26"/>
      <c r="G4" s="13" t="n">
        <f aca="false">C4*F4</f>
        <v>0</v>
      </c>
      <c r="H4" s="13" t="n">
        <f aca="false">D4+G4</f>
        <v>0</v>
      </c>
      <c r="I4" s="13" t="n">
        <f aca="false">E4+G4</f>
        <v>0</v>
      </c>
    </row>
    <row r="5" customFormat="false" ht="13.8" hidden="false" customHeight="false" outlineLevel="0" collapsed="false">
      <c r="A5" s="24" t="s">
        <v>99</v>
      </c>
      <c r="B5" s="25" t="s">
        <v>97</v>
      </c>
      <c r="C5" s="26" t="n">
        <v>2</v>
      </c>
      <c r="D5" s="26"/>
      <c r="E5" s="13" t="n">
        <f aca="false">C5*D5</f>
        <v>0</v>
      </c>
      <c r="F5" s="26"/>
      <c r="G5" s="13" t="n">
        <f aca="false">C5*F5</f>
        <v>0</v>
      </c>
      <c r="H5" s="13" t="n">
        <f aca="false">D5+G5</f>
        <v>0</v>
      </c>
      <c r="I5" s="13" t="n">
        <f aca="false">E5+G5</f>
        <v>0</v>
      </c>
    </row>
    <row r="6" customFormat="false" ht="13.8" hidden="false" customHeight="false" outlineLevel="0" collapsed="false">
      <c r="A6" s="24" t="s">
        <v>100</v>
      </c>
      <c r="B6" s="25" t="s">
        <v>97</v>
      </c>
      <c r="C6" s="26" t="n">
        <v>2</v>
      </c>
      <c r="D6" s="26"/>
      <c r="E6" s="13" t="n">
        <f aca="false">C6*D6</f>
        <v>0</v>
      </c>
      <c r="F6" s="26"/>
      <c r="G6" s="13" t="n">
        <f aca="false">C6*F6</f>
        <v>0</v>
      </c>
      <c r="H6" s="13" t="n">
        <f aca="false">D6+G6</f>
        <v>0</v>
      </c>
      <c r="I6" s="13" t="n">
        <f aca="false">E6+G6</f>
        <v>0</v>
      </c>
    </row>
    <row r="7" customFormat="false" ht="15" hidden="false" customHeight="false" outlineLevel="0" collapsed="false">
      <c r="A7" s="19" t="s">
        <v>101</v>
      </c>
      <c r="B7" s="4"/>
      <c r="C7" s="15"/>
      <c r="D7" s="15"/>
      <c r="E7" s="15" t="n">
        <f aca="false">SUM(E3:E6)</f>
        <v>0</v>
      </c>
      <c r="F7" s="15"/>
      <c r="G7" s="15" t="n">
        <f aca="false">SUM(G3:G3)</f>
        <v>0</v>
      </c>
      <c r="H7" s="15"/>
      <c r="I7" s="15" t="n">
        <f aca="false">SUM(I3:I6)</f>
        <v>0</v>
      </c>
      <c r="J7" s="1"/>
    </row>
    <row r="8" customFormat="false" ht="15" hidden="false" customHeight="false" outlineLevel="0" collapsed="false">
      <c r="A8" s="27"/>
      <c r="B8" s="7"/>
      <c r="C8" s="13"/>
      <c r="D8" s="13"/>
      <c r="E8" s="13"/>
      <c r="F8" s="13"/>
      <c r="G8" s="13"/>
      <c r="H8" s="13"/>
      <c r="I8" s="13"/>
    </row>
    <row r="9" customFormat="false" ht="15" hidden="false" customHeight="false" outlineLevel="0" collapsed="false">
      <c r="A9" s="19" t="s">
        <v>102</v>
      </c>
      <c r="B9" s="4"/>
      <c r="C9" s="15"/>
      <c r="D9" s="15"/>
      <c r="E9" s="15"/>
      <c r="F9" s="15"/>
      <c r="G9" s="15"/>
      <c r="H9" s="15"/>
      <c r="I9" s="15"/>
    </row>
    <row r="10" customFormat="false" ht="13.8" hidden="false" customHeight="false" outlineLevel="0" collapsed="false">
      <c r="A10" s="27" t="s">
        <v>103</v>
      </c>
      <c r="B10" s="7" t="s">
        <v>97</v>
      </c>
      <c r="C10" s="13" t="n">
        <v>1</v>
      </c>
      <c r="D10" s="13"/>
      <c r="E10" s="13" t="n">
        <f aca="false">C10*D10</f>
        <v>0</v>
      </c>
      <c r="F10" s="13"/>
      <c r="G10" s="13" t="n">
        <f aca="false">C10*F10</f>
        <v>0</v>
      </c>
      <c r="H10" s="13" t="n">
        <f aca="false">D10+F10</f>
        <v>0</v>
      </c>
      <c r="I10" s="13" t="n">
        <f aca="false">E10+G10</f>
        <v>0</v>
      </c>
    </row>
    <row r="11" customFormat="false" ht="13.8" hidden="false" customHeight="false" outlineLevel="0" collapsed="false">
      <c r="A11" s="24" t="s">
        <v>104</v>
      </c>
      <c r="B11" s="25" t="s">
        <v>97</v>
      </c>
      <c r="C11" s="26" t="n">
        <v>1</v>
      </c>
      <c r="D11" s="26"/>
      <c r="E11" s="13" t="n">
        <f aca="false">C11*D11</f>
        <v>0</v>
      </c>
      <c r="F11" s="26"/>
      <c r="G11" s="13" t="n">
        <f aca="false">C11*F11</f>
        <v>0</v>
      </c>
      <c r="H11" s="13" t="n">
        <f aca="false">D11+G11</f>
        <v>0</v>
      </c>
      <c r="I11" s="13" t="n">
        <f aca="false">E11+G11</f>
        <v>0</v>
      </c>
    </row>
    <row r="12" customFormat="false" ht="13.8" hidden="false" customHeight="false" outlineLevel="0" collapsed="false">
      <c r="A12" s="24" t="s">
        <v>105</v>
      </c>
      <c r="B12" s="25" t="s">
        <v>97</v>
      </c>
      <c r="C12" s="26" t="n">
        <v>1</v>
      </c>
      <c r="D12" s="26"/>
      <c r="E12" s="13" t="n">
        <f aca="false">C12*D12</f>
        <v>0</v>
      </c>
      <c r="F12" s="26"/>
      <c r="G12" s="13" t="n">
        <f aca="false">C12*F12</f>
        <v>0</v>
      </c>
      <c r="H12" s="13" t="n">
        <f aca="false">D12+G12</f>
        <v>0</v>
      </c>
      <c r="I12" s="13" t="n">
        <f aca="false">E12+G12</f>
        <v>0</v>
      </c>
    </row>
    <row r="13" customFormat="false" ht="13.8" hidden="false" customHeight="false" outlineLevel="0" collapsed="false">
      <c r="A13" s="24" t="s">
        <v>106</v>
      </c>
      <c r="B13" s="25" t="s">
        <v>97</v>
      </c>
      <c r="C13" s="26" t="n">
        <v>2</v>
      </c>
      <c r="D13" s="26"/>
      <c r="E13" s="13" t="n">
        <f aca="false">C13*D13</f>
        <v>0</v>
      </c>
      <c r="F13" s="26"/>
      <c r="G13" s="13" t="n">
        <f aca="false">C13*F13</f>
        <v>0</v>
      </c>
      <c r="H13" s="13" t="n">
        <f aca="false">D13+G13</f>
        <v>0</v>
      </c>
      <c r="I13" s="13" t="n">
        <f aca="false">E13+G13</f>
        <v>0</v>
      </c>
    </row>
    <row r="14" customFormat="false" ht="13.8" hidden="false" customHeight="false" outlineLevel="0" collapsed="false">
      <c r="A14" s="24" t="s">
        <v>107</v>
      </c>
      <c r="B14" s="25" t="s">
        <v>97</v>
      </c>
      <c r="C14" s="26" t="n">
        <v>1</v>
      </c>
      <c r="D14" s="26"/>
      <c r="E14" s="13" t="n">
        <f aca="false">C14*D14</f>
        <v>0</v>
      </c>
      <c r="F14" s="26"/>
      <c r="G14" s="13" t="n">
        <f aca="false">C14*F14</f>
        <v>0</v>
      </c>
      <c r="H14" s="13" t="n">
        <f aca="false">D14+G14</f>
        <v>0</v>
      </c>
      <c r="I14" s="13" t="n">
        <f aca="false">E14+G14</f>
        <v>0</v>
      </c>
    </row>
    <row r="15" customFormat="false" ht="13.8" hidden="false" customHeight="false" outlineLevel="0" collapsed="false">
      <c r="A15" s="24" t="s">
        <v>108</v>
      </c>
      <c r="B15" s="25" t="s">
        <v>97</v>
      </c>
      <c r="C15" s="26" t="n">
        <v>3</v>
      </c>
      <c r="D15" s="26"/>
      <c r="E15" s="13" t="n">
        <f aca="false">C15*D15</f>
        <v>0</v>
      </c>
      <c r="F15" s="26"/>
      <c r="G15" s="13" t="n">
        <f aca="false">C15*F15</f>
        <v>0</v>
      </c>
      <c r="H15" s="13" t="n">
        <f aca="false">D15+G15</f>
        <v>0</v>
      </c>
      <c r="I15" s="13" t="n">
        <f aca="false">E15+G15</f>
        <v>0</v>
      </c>
    </row>
    <row r="16" customFormat="false" ht="13.8" hidden="false" customHeight="false" outlineLevel="0" collapsed="false">
      <c r="A16" s="24" t="s">
        <v>109</v>
      </c>
      <c r="B16" s="25" t="s">
        <v>97</v>
      </c>
      <c r="C16" s="26" t="n">
        <v>1</v>
      </c>
      <c r="D16" s="26"/>
      <c r="E16" s="13" t="n">
        <f aca="false">C16*D16</f>
        <v>0</v>
      </c>
      <c r="F16" s="26"/>
      <c r="G16" s="13" t="n">
        <f aca="false">C16*F16</f>
        <v>0</v>
      </c>
      <c r="H16" s="13" t="n">
        <f aca="false">D16+G16</f>
        <v>0</v>
      </c>
      <c r="I16" s="13" t="n">
        <f aca="false">E16+G16</f>
        <v>0</v>
      </c>
    </row>
    <row r="17" customFormat="false" ht="13.8" hidden="false" customHeight="false" outlineLevel="0" collapsed="false">
      <c r="A17" s="24" t="s">
        <v>110</v>
      </c>
      <c r="B17" s="25" t="s">
        <v>97</v>
      </c>
      <c r="C17" s="26" t="n">
        <v>5</v>
      </c>
      <c r="D17" s="26"/>
      <c r="E17" s="13" t="n">
        <f aca="false">C17*D17</f>
        <v>0</v>
      </c>
      <c r="F17" s="26"/>
      <c r="G17" s="13" t="n">
        <f aca="false">C17*F17</f>
        <v>0</v>
      </c>
      <c r="H17" s="13" t="n">
        <f aca="false">D17+G17</f>
        <v>0</v>
      </c>
      <c r="I17" s="13" t="n">
        <f aca="false">E17+G17</f>
        <v>0</v>
      </c>
    </row>
    <row r="18" customFormat="false" ht="13.8" hidden="false" customHeight="false" outlineLevel="0" collapsed="false">
      <c r="A18" s="24" t="s">
        <v>111</v>
      </c>
      <c r="B18" s="25" t="s">
        <v>97</v>
      </c>
      <c r="C18" s="26" t="n">
        <v>3</v>
      </c>
      <c r="D18" s="26"/>
      <c r="E18" s="13" t="n">
        <f aca="false">C18*D18</f>
        <v>0</v>
      </c>
      <c r="F18" s="26"/>
      <c r="G18" s="13" t="n">
        <f aca="false">C18*F18</f>
        <v>0</v>
      </c>
      <c r="H18" s="13" t="n">
        <f aca="false">D18+G18</f>
        <v>0</v>
      </c>
      <c r="I18" s="13" t="n">
        <f aca="false">E18+G18</f>
        <v>0</v>
      </c>
    </row>
    <row r="19" customFormat="false" ht="13.8" hidden="false" customHeight="false" outlineLevel="0" collapsed="false">
      <c r="A19" s="24" t="s">
        <v>112</v>
      </c>
      <c r="B19" s="25" t="s">
        <v>97</v>
      </c>
      <c r="C19" s="26" t="n">
        <v>15</v>
      </c>
      <c r="D19" s="26"/>
      <c r="E19" s="13" t="n">
        <f aca="false">C19*D19</f>
        <v>0</v>
      </c>
      <c r="F19" s="26"/>
      <c r="G19" s="13" t="n">
        <f aca="false">C19*F19</f>
        <v>0</v>
      </c>
      <c r="H19" s="13" t="n">
        <f aca="false">D19+G19</f>
        <v>0</v>
      </c>
      <c r="I19" s="13" t="n">
        <f aca="false">E19+G19</f>
        <v>0</v>
      </c>
    </row>
    <row r="20" customFormat="false" ht="13.8" hidden="false" customHeight="false" outlineLevel="0" collapsed="false">
      <c r="A20" s="24" t="s">
        <v>99</v>
      </c>
      <c r="B20" s="25" t="s">
        <v>97</v>
      </c>
      <c r="C20" s="26" t="n">
        <v>1</v>
      </c>
      <c r="D20" s="26"/>
      <c r="E20" s="13" t="n">
        <f aca="false">C20*D20</f>
        <v>0</v>
      </c>
      <c r="F20" s="26"/>
      <c r="G20" s="13" t="n">
        <f aca="false">C20*F20</f>
        <v>0</v>
      </c>
      <c r="H20" s="13" t="n">
        <f aca="false">D20+G20</f>
        <v>0</v>
      </c>
      <c r="I20" s="13" t="n">
        <f aca="false">E20+G20</f>
        <v>0</v>
      </c>
    </row>
    <row r="21" customFormat="false" ht="13.8" hidden="false" customHeight="false" outlineLevel="0" collapsed="false">
      <c r="A21" s="24" t="s">
        <v>100</v>
      </c>
      <c r="B21" s="25" t="s">
        <v>97</v>
      </c>
      <c r="C21" s="26" t="n">
        <v>2</v>
      </c>
      <c r="D21" s="26"/>
      <c r="E21" s="13" t="n">
        <f aca="false">C21*D21</f>
        <v>0</v>
      </c>
      <c r="F21" s="26"/>
      <c r="G21" s="13" t="n">
        <f aca="false">C21*F21</f>
        <v>0</v>
      </c>
      <c r="H21" s="13" t="n">
        <f aca="false">D21+G21</f>
        <v>0</v>
      </c>
      <c r="I21" s="13" t="n">
        <f aca="false">E21+G21</f>
        <v>0</v>
      </c>
    </row>
    <row r="22" customFormat="false" ht="13.8" hidden="false" customHeight="false" outlineLevel="0" collapsed="false">
      <c r="A22" s="24" t="s">
        <v>113</v>
      </c>
      <c r="B22" s="25" t="s">
        <v>97</v>
      </c>
      <c r="C22" s="26" t="n">
        <v>5</v>
      </c>
      <c r="D22" s="26"/>
      <c r="E22" s="13" t="n">
        <f aca="false">C22*D22</f>
        <v>0</v>
      </c>
      <c r="F22" s="26"/>
      <c r="G22" s="13" t="n">
        <f aca="false">C22*F22</f>
        <v>0</v>
      </c>
      <c r="H22" s="13" t="n">
        <f aca="false">D22+G22</f>
        <v>0</v>
      </c>
      <c r="I22" s="13" t="n">
        <f aca="false">E22+G22</f>
        <v>0</v>
      </c>
    </row>
    <row r="23" customFormat="false" ht="13.8" hidden="false" customHeight="false" outlineLevel="0" collapsed="false">
      <c r="A23" s="24" t="s">
        <v>114</v>
      </c>
      <c r="B23" s="25" t="s">
        <v>97</v>
      </c>
      <c r="C23" s="26" t="n">
        <v>1</v>
      </c>
      <c r="D23" s="26"/>
      <c r="E23" s="13" t="n">
        <f aca="false">C23*D23</f>
        <v>0</v>
      </c>
      <c r="F23" s="26"/>
      <c r="G23" s="13" t="n">
        <f aca="false">C23*F23</f>
        <v>0</v>
      </c>
      <c r="H23" s="13" t="n">
        <f aca="false">D23+G23</f>
        <v>0</v>
      </c>
      <c r="I23" s="13" t="n">
        <f aca="false">E23+G23</f>
        <v>0</v>
      </c>
    </row>
    <row r="24" customFormat="false" ht="13.8" hidden="false" customHeight="false" outlineLevel="0" collapsed="false">
      <c r="A24" s="24" t="s">
        <v>115</v>
      </c>
      <c r="B24" s="25" t="s">
        <v>97</v>
      </c>
      <c r="C24" s="26" t="n">
        <v>7</v>
      </c>
      <c r="D24" s="26"/>
      <c r="E24" s="13" t="n">
        <f aca="false">C24*D24</f>
        <v>0</v>
      </c>
      <c r="F24" s="26"/>
      <c r="G24" s="13" t="n">
        <f aca="false">C24*F24</f>
        <v>0</v>
      </c>
      <c r="H24" s="13" t="n">
        <f aca="false">D24+G24</f>
        <v>0</v>
      </c>
      <c r="I24" s="13" t="n">
        <f aca="false">E24+G24</f>
        <v>0</v>
      </c>
    </row>
    <row r="25" customFormat="false" ht="13.8" hidden="false" customHeight="false" outlineLevel="0" collapsed="false">
      <c r="A25" s="24" t="s">
        <v>116</v>
      </c>
      <c r="B25" s="25" t="s">
        <v>97</v>
      </c>
      <c r="C25" s="26" t="n">
        <v>3</v>
      </c>
      <c r="D25" s="26"/>
      <c r="E25" s="13" t="n">
        <f aca="false">C25*D25</f>
        <v>0</v>
      </c>
      <c r="F25" s="26"/>
      <c r="G25" s="13" t="n">
        <f aca="false">C25*F25</f>
        <v>0</v>
      </c>
      <c r="H25" s="13" t="n">
        <f aca="false">D25+G25</f>
        <v>0</v>
      </c>
      <c r="I25" s="13" t="n">
        <f aca="false">E25+G25</f>
        <v>0</v>
      </c>
    </row>
    <row r="26" customFormat="false" ht="13.8" hidden="false" customHeight="false" outlineLevel="0" collapsed="false">
      <c r="A26" s="24" t="s">
        <v>117</v>
      </c>
      <c r="B26" s="25" t="s">
        <v>97</v>
      </c>
      <c r="C26" s="26" t="n">
        <v>1</v>
      </c>
      <c r="D26" s="26"/>
      <c r="E26" s="13" t="n">
        <f aca="false">C26*D26</f>
        <v>0</v>
      </c>
      <c r="F26" s="26"/>
      <c r="G26" s="13" t="n">
        <f aca="false">C26*F26</f>
        <v>0</v>
      </c>
      <c r="H26" s="13" t="n">
        <f aca="false">D26+G26</f>
        <v>0</v>
      </c>
      <c r="I26" s="13" t="n">
        <f aca="false">E26+G26</f>
        <v>0</v>
      </c>
    </row>
    <row r="27" customFormat="false" ht="13.8" hidden="false" customHeight="false" outlineLevel="0" collapsed="false">
      <c r="A27" s="24" t="s">
        <v>118</v>
      </c>
      <c r="B27" s="25" t="s">
        <v>97</v>
      </c>
      <c r="C27" s="26" t="n">
        <v>100</v>
      </c>
      <c r="D27" s="26"/>
      <c r="E27" s="13" t="n">
        <f aca="false">C27*D27</f>
        <v>0</v>
      </c>
      <c r="F27" s="26"/>
      <c r="G27" s="13" t="n">
        <f aca="false">C27*F27</f>
        <v>0</v>
      </c>
      <c r="H27" s="13" t="n">
        <f aca="false">D27+G27</f>
        <v>0</v>
      </c>
      <c r="I27" s="13" t="n">
        <f aca="false">E27+G27</f>
        <v>0</v>
      </c>
    </row>
    <row r="28" customFormat="false" ht="13.8" hidden="false" customHeight="false" outlineLevel="0" collapsed="false">
      <c r="A28" s="24" t="s">
        <v>119</v>
      </c>
      <c r="B28" s="25" t="s">
        <v>97</v>
      </c>
      <c r="C28" s="26" t="n">
        <v>8</v>
      </c>
      <c r="D28" s="26"/>
      <c r="E28" s="13" t="n">
        <f aca="false">C28*D28</f>
        <v>0</v>
      </c>
      <c r="F28" s="26"/>
      <c r="G28" s="13" t="n">
        <f aca="false">C28*F28</f>
        <v>0</v>
      </c>
      <c r="H28" s="13" t="n">
        <f aca="false">D28+G28</f>
        <v>0</v>
      </c>
      <c r="I28" s="13" t="n">
        <f aca="false">E28+G28</f>
        <v>0</v>
      </c>
    </row>
    <row r="29" customFormat="false" ht="15" hidden="false" customHeight="false" outlineLevel="0" collapsed="false">
      <c r="A29" s="19" t="s">
        <v>120</v>
      </c>
      <c r="B29" s="4"/>
      <c r="C29" s="15"/>
      <c r="D29" s="15"/>
      <c r="E29" s="15" t="n">
        <f aca="false">SUM(E10:E28)</f>
        <v>0</v>
      </c>
      <c r="F29" s="15"/>
      <c r="G29" s="15" t="n">
        <f aca="false">SUM(G10:G10)</f>
        <v>0</v>
      </c>
      <c r="H29" s="15"/>
      <c r="I29" s="15" t="n">
        <f aca="false">SUM(I10:I28)</f>
        <v>0</v>
      </c>
    </row>
    <row r="30" customFormat="false" ht="15" hidden="false" customHeight="false" outlineLevel="0" collapsed="false">
      <c r="A30" s="27"/>
      <c r="B30" s="7"/>
      <c r="C30" s="13"/>
      <c r="D30" s="13"/>
      <c r="E30" s="13"/>
      <c r="F30" s="13"/>
      <c r="G30" s="13"/>
      <c r="H30" s="13"/>
      <c r="I30" s="13"/>
    </row>
    <row r="31" customFormat="false" ht="15" hidden="false" customHeight="false" outlineLevel="0" collapsed="false">
      <c r="A31" s="19" t="s">
        <v>121</v>
      </c>
      <c r="B31" s="4"/>
      <c r="C31" s="15"/>
      <c r="D31" s="15"/>
      <c r="E31" s="15"/>
      <c r="F31" s="15"/>
      <c r="G31" s="15"/>
      <c r="H31" s="15"/>
      <c r="I31" s="15"/>
    </row>
    <row r="32" customFormat="false" ht="13.8" hidden="false" customHeight="false" outlineLevel="0" collapsed="false">
      <c r="A32" s="27" t="s">
        <v>122</v>
      </c>
      <c r="B32" s="7" t="s">
        <v>97</v>
      </c>
      <c r="C32" s="13" t="n">
        <v>1</v>
      </c>
      <c r="D32" s="13"/>
      <c r="E32" s="13" t="n">
        <f aca="false">C32*D32</f>
        <v>0</v>
      </c>
      <c r="F32" s="13"/>
      <c r="G32" s="13" t="n">
        <f aca="false">C32*F32</f>
        <v>0</v>
      </c>
      <c r="H32" s="13" t="n">
        <f aca="false">D32+F32</f>
        <v>0</v>
      </c>
      <c r="I32" s="13" t="n">
        <f aca="false">E32+G32</f>
        <v>0</v>
      </c>
    </row>
    <row r="33" customFormat="false" ht="13.8" hidden="false" customHeight="false" outlineLevel="0" collapsed="false">
      <c r="A33" s="24" t="s">
        <v>105</v>
      </c>
      <c r="B33" s="25" t="s">
        <v>97</v>
      </c>
      <c r="C33" s="26" t="n">
        <v>1</v>
      </c>
      <c r="D33" s="26"/>
      <c r="E33" s="13" t="n">
        <f aca="false">C33*D33</f>
        <v>0</v>
      </c>
      <c r="F33" s="26"/>
      <c r="G33" s="13" t="n">
        <f aca="false">C33*F33</f>
        <v>0</v>
      </c>
      <c r="H33" s="13" t="n">
        <f aca="false">D33+G33</f>
        <v>0</v>
      </c>
      <c r="I33" s="13" t="n">
        <f aca="false">E33+G33</f>
        <v>0</v>
      </c>
    </row>
    <row r="34" customFormat="false" ht="13.8" hidden="false" customHeight="false" outlineLevel="0" collapsed="false">
      <c r="A34" s="24" t="s">
        <v>123</v>
      </c>
      <c r="B34" s="25" t="s">
        <v>97</v>
      </c>
      <c r="C34" s="26" t="n">
        <v>1</v>
      </c>
      <c r="D34" s="26"/>
      <c r="E34" s="13" t="n">
        <f aca="false">C34*D34</f>
        <v>0</v>
      </c>
      <c r="F34" s="26"/>
      <c r="G34" s="13" t="n">
        <f aca="false">C34*F34</f>
        <v>0</v>
      </c>
      <c r="H34" s="13" t="n">
        <f aca="false">D34+G34</f>
        <v>0</v>
      </c>
      <c r="I34" s="13" t="n">
        <f aca="false">E34+G34</f>
        <v>0</v>
      </c>
    </row>
    <row r="35" customFormat="false" ht="13.8" hidden="false" customHeight="false" outlineLevel="0" collapsed="false">
      <c r="A35" s="24" t="s">
        <v>124</v>
      </c>
      <c r="B35" s="25" t="s">
        <v>97</v>
      </c>
      <c r="C35" s="26" t="n">
        <v>3</v>
      </c>
      <c r="D35" s="26"/>
      <c r="E35" s="13" t="n">
        <f aca="false">C35*D35</f>
        <v>0</v>
      </c>
      <c r="F35" s="26"/>
      <c r="G35" s="13" t="n">
        <f aca="false">C35*F35</f>
        <v>0</v>
      </c>
      <c r="H35" s="13" t="n">
        <f aca="false">D35+G35</f>
        <v>0</v>
      </c>
      <c r="I35" s="13" t="n">
        <f aca="false">E35+G35</f>
        <v>0</v>
      </c>
    </row>
    <row r="36" customFormat="false" ht="13.8" hidden="false" customHeight="false" outlineLevel="0" collapsed="false">
      <c r="A36" s="24" t="s">
        <v>125</v>
      </c>
      <c r="B36" s="25" t="s">
        <v>97</v>
      </c>
      <c r="C36" s="26" t="n">
        <v>1</v>
      </c>
      <c r="D36" s="26"/>
      <c r="E36" s="13" t="n">
        <f aca="false">C36*D36</f>
        <v>0</v>
      </c>
      <c r="F36" s="26"/>
      <c r="G36" s="13" t="n">
        <f aca="false">C36*F36</f>
        <v>0</v>
      </c>
      <c r="H36" s="13" t="n">
        <f aca="false">D36+G36</f>
        <v>0</v>
      </c>
      <c r="I36" s="13" t="n">
        <f aca="false">E36+G36</f>
        <v>0</v>
      </c>
    </row>
    <row r="37" customFormat="false" ht="13.8" hidden="false" customHeight="false" outlineLevel="0" collapsed="false">
      <c r="A37" s="24" t="s">
        <v>110</v>
      </c>
      <c r="B37" s="25" t="s">
        <v>97</v>
      </c>
      <c r="C37" s="26" t="n">
        <v>2</v>
      </c>
      <c r="D37" s="26"/>
      <c r="E37" s="13" t="n">
        <f aca="false">C37*D37</f>
        <v>0</v>
      </c>
      <c r="F37" s="26"/>
      <c r="G37" s="13" t="n">
        <f aca="false">C37*F37</f>
        <v>0</v>
      </c>
      <c r="H37" s="13" t="n">
        <f aca="false">D37+G37</f>
        <v>0</v>
      </c>
      <c r="I37" s="13" t="n">
        <f aca="false">E37+G37</f>
        <v>0</v>
      </c>
    </row>
    <row r="38" customFormat="false" ht="13.8" hidden="false" customHeight="false" outlineLevel="0" collapsed="false">
      <c r="A38" s="24" t="s">
        <v>112</v>
      </c>
      <c r="B38" s="25" t="s">
        <v>97</v>
      </c>
      <c r="C38" s="26" t="n">
        <v>4</v>
      </c>
      <c r="D38" s="26"/>
      <c r="E38" s="13" t="n">
        <f aca="false">C38*D38</f>
        <v>0</v>
      </c>
      <c r="F38" s="26"/>
      <c r="G38" s="13" t="n">
        <f aca="false">C38*F38</f>
        <v>0</v>
      </c>
      <c r="H38" s="13" t="n">
        <f aca="false">D38+G38</f>
        <v>0</v>
      </c>
      <c r="I38" s="13" t="n">
        <f aca="false">E38+G38</f>
        <v>0</v>
      </c>
    </row>
    <row r="39" customFormat="false" ht="13.8" hidden="false" customHeight="false" outlineLevel="0" collapsed="false">
      <c r="A39" s="24" t="s">
        <v>113</v>
      </c>
      <c r="B39" s="25" t="s">
        <v>97</v>
      </c>
      <c r="C39" s="26" t="n">
        <v>2</v>
      </c>
      <c r="D39" s="26"/>
      <c r="E39" s="13" t="n">
        <f aca="false">C39*D39</f>
        <v>0</v>
      </c>
      <c r="F39" s="26"/>
      <c r="G39" s="13" t="n">
        <f aca="false">C39*F39</f>
        <v>0</v>
      </c>
      <c r="H39" s="13" t="n">
        <f aca="false">D39+G39</f>
        <v>0</v>
      </c>
      <c r="I39" s="13" t="n">
        <f aca="false">E39+G39</f>
        <v>0</v>
      </c>
    </row>
    <row r="40" customFormat="false" ht="13.8" hidden="false" customHeight="false" outlineLevel="0" collapsed="false">
      <c r="A40" s="24" t="s">
        <v>114</v>
      </c>
      <c r="B40" s="25" t="s">
        <v>97</v>
      </c>
      <c r="C40" s="26" t="n">
        <v>1</v>
      </c>
      <c r="D40" s="26"/>
      <c r="E40" s="13" t="n">
        <f aca="false">C40*D40</f>
        <v>0</v>
      </c>
      <c r="F40" s="26"/>
      <c r="G40" s="13" t="n">
        <f aca="false">C40*F40</f>
        <v>0</v>
      </c>
      <c r="H40" s="13" t="n">
        <f aca="false">D40+G40</f>
        <v>0</v>
      </c>
      <c r="I40" s="13" t="n">
        <f aca="false">E40+G40</f>
        <v>0</v>
      </c>
    </row>
    <row r="41" customFormat="false" ht="13.8" hidden="false" customHeight="false" outlineLevel="0" collapsed="false">
      <c r="A41" s="24" t="s">
        <v>115</v>
      </c>
      <c r="B41" s="25" t="s">
        <v>97</v>
      </c>
      <c r="C41" s="26" t="n">
        <v>1</v>
      </c>
      <c r="D41" s="26"/>
      <c r="E41" s="13" t="n">
        <f aca="false">C41*D41</f>
        <v>0</v>
      </c>
      <c r="F41" s="26"/>
      <c r="G41" s="13" t="n">
        <f aca="false">C41*F41</f>
        <v>0</v>
      </c>
      <c r="H41" s="13" t="n">
        <f aca="false">D41+G41</f>
        <v>0</v>
      </c>
      <c r="I41" s="13" t="n">
        <f aca="false">E41+G41</f>
        <v>0</v>
      </c>
    </row>
    <row r="42" customFormat="false" ht="13.8" hidden="false" customHeight="false" outlineLevel="0" collapsed="false">
      <c r="A42" s="24" t="s">
        <v>126</v>
      </c>
      <c r="B42" s="25" t="s">
        <v>97</v>
      </c>
      <c r="C42" s="26" t="n">
        <v>1</v>
      </c>
      <c r="D42" s="26"/>
      <c r="E42" s="13" t="n">
        <f aca="false">C42*D42</f>
        <v>0</v>
      </c>
      <c r="F42" s="26"/>
      <c r="G42" s="13" t="n">
        <f aca="false">C42*F42</f>
        <v>0</v>
      </c>
      <c r="H42" s="13" t="n">
        <f aca="false">D42+G42</f>
        <v>0</v>
      </c>
      <c r="I42" s="13" t="n">
        <f aca="false">E42+G42</f>
        <v>0</v>
      </c>
    </row>
    <row r="43" customFormat="false" ht="13.8" hidden="false" customHeight="false" outlineLevel="0" collapsed="false">
      <c r="A43" s="24" t="s">
        <v>118</v>
      </c>
      <c r="B43" s="25" t="s">
        <v>97</v>
      </c>
      <c r="C43" s="26" t="n">
        <v>19</v>
      </c>
      <c r="D43" s="26"/>
      <c r="E43" s="13" t="n">
        <f aca="false">C43*D43</f>
        <v>0</v>
      </c>
      <c r="F43" s="26"/>
      <c r="G43" s="13" t="n">
        <f aca="false">C43*F43</f>
        <v>0</v>
      </c>
      <c r="H43" s="13" t="n">
        <f aca="false">D43+G43</f>
        <v>0</v>
      </c>
      <c r="I43" s="13" t="n">
        <f aca="false">E43+G43</f>
        <v>0</v>
      </c>
    </row>
    <row r="44" customFormat="false" ht="13.8" hidden="false" customHeight="false" outlineLevel="0" collapsed="false">
      <c r="A44" s="24" t="s">
        <v>127</v>
      </c>
      <c r="B44" s="25" t="s">
        <v>97</v>
      </c>
      <c r="C44" s="26" t="n">
        <v>4</v>
      </c>
      <c r="D44" s="26"/>
      <c r="E44" s="13" t="n">
        <f aca="false">C44*D44</f>
        <v>0</v>
      </c>
      <c r="F44" s="26"/>
      <c r="G44" s="13" t="n">
        <f aca="false">C44*F44</f>
        <v>0</v>
      </c>
      <c r="H44" s="13" t="n">
        <f aca="false">D44+G44</f>
        <v>0</v>
      </c>
      <c r="I44" s="13" t="n">
        <f aca="false">E44+G44</f>
        <v>0</v>
      </c>
    </row>
    <row r="45" customFormat="false" ht="15" hidden="false" customHeight="false" outlineLevel="0" collapsed="false">
      <c r="A45" s="19" t="s">
        <v>128</v>
      </c>
      <c r="B45" s="4"/>
      <c r="C45" s="15"/>
      <c r="D45" s="15"/>
      <c r="E45" s="15" t="n">
        <f aca="false">SUM(E32:E44)</f>
        <v>0</v>
      </c>
      <c r="F45" s="15"/>
      <c r="G45" s="15" t="n">
        <f aca="false">SUM(G32:G32)</f>
        <v>0</v>
      </c>
      <c r="H45" s="15"/>
      <c r="I45" s="15" t="n">
        <f aca="false">SUM(I32:I44)</f>
        <v>0</v>
      </c>
    </row>
    <row r="46" customFormat="false" ht="15" hidden="false" customHeight="false" outlineLevel="0" collapsed="false">
      <c r="A46" s="27"/>
      <c r="B46" s="7"/>
      <c r="C46" s="13"/>
      <c r="D46" s="13"/>
      <c r="E46" s="13"/>
      <c r="F46" s="13"/>
      <c r="G46" s="13"/>
      <c r="H46" s="13"/>
      <c r="I46" s="13"/>
    </row>
    <row r="47" customFormat="false" ht="15" hidden="false" customHeight="false" outlineLevel="0" collapsed="false">
      <c r="A47" s="19" t="s">
        <v>83</v>
      </c>
      <c r="B47" s="4"/>
      <c r="C47" s="15"/>
      <c r="D47" s="15"/>
      <c r="E47" s="15"/>
      <c r="F47" s="15"/>
      <c r="G47" s="15"/>
      <c r="H47" s="15"/>
      <c r="I47" s="15"/>
    </row>
    <row r="48" customFormat="false" ht="13.8" hidden="false" customHeight="false" outlineLevel="0" collapsed="false">
      <c r="A48" s="27" t="s">
        <v>95</v>
      </c>
      <c r="B48" s="7" t="s">
        <v>97</v>
      </c>
      <c r="C48" s="13" t="n">
        <v>2</v>
      </c>
      <c r="D48" s="13"/>
      <c r="E48" s="13" t="n">
        <f aca="false">C48*D48</f>
        <v>0</v>
      </c>
      <c r="F48" s="13" t="n">
        <v>0</v>
      </c>
      <c r="G48" s="13" t="n">
        <f aca="false">C48*F48</f>
        <v>0</v>
      </c>
      <c r="H48" s="13" t="n">
        <f aca="false">D48+F48</f>
        <v>0</v>
      </c>
      <c r="I48" s="13" t="n">
        <f aca="false">E48+G48</f>
        <v>0</v>
      </c>
    </row>
    <row r="49" customFormat="false" ht="13.8" hidden="false" customHeight="false" outlineLevel="0" collapsed="false">
      <c r="A49" s="27" t="s">
        <v>102</v>
      </c>
      <c r="B49" s="7" t="s">
        <v>97</v>
      </c>
      <c r="C49" s="13" t="n">
        <v>1</v>
      </c>
      <c r="D49" s="13"/>
      <c r="E49" s="13" t="n">
        <f aca="false">C49*D49</f>
        <v>0</v>
      </c>
      <c r="F49" s="13" t="n">
        <v>0</v>
      </c>
      <c r="G49" s="13" t="n">
        <f aca="false">C49*F49</f>
        <v>0</v>
      </c>
      <c r="H49" s="13" t="n">
        <f aca="false">D49+F49</f>
        <v>0</v>
      </c>
      <c r="I49" s="13" t="n">
        <f aca="false">E49+G49</f>
        <v>0</v>
      </c>
    </row>
    <row r="50" customFormat="false" ht="13.8" hidden="false" customHeight="false" outlineLevel="0" collapsed="false">
      <c r="A50" s="27" t="s">
        <v>121</v>
      </c>
      <c r="B50" s="7" t="s">
        <v>97</v>
      </c>
      <c r="C50" s="13" t="n">
        <v>1</v>
      </c>
      <c r="D50" s="13"/>
      <c r="E50" s="13" t="n">
        <f aca="false">C50*D50</f>
        <v>0</v>
      </c>
      <c r="F50" s="13" t="n">
        <v>0</v>
      </c>
      <c r="G50" s="13" t="n">
        <f aca="false">C50*F50</f>
        <v>0</v>
      </c>
      <c r="H50" s="13" t="n">
        <f aca="false">D50+F50</f>
        <v>0</v>
      </c>
      <c r="I50" s="13" t="n">
        <f aca="false">E50+G50</f>
        <v>0</v>
      </c>
    </row>
    <row r="51" customFormat="false" ht="15" hidden="false" customHeight="false" outlineLevel="0" collapsed="false">
      <c r="A51" s="19" t="s">
        <v>129</v>
      </c>
      <c r="B51" s="4"/>
      <c r="C51" s="15"/>
      <c r="D51" s="15"/>
      <c r="E51" s="15" t="n">
        <f aca="false">SUM(E48:E50)</f>
        <v>0</v>
      </c>
      <c r="F51" s="15"/>
      <c r="G51" s="15" t="n">
        <f aca="false">SUM(G48:G49)</f>
        <v>0</v>
      </c>
      <c r="H51" s="15"/>
      <c r="I51" s="15" t="n">
        <f aca="false">SUM(I48:I50)</f>
        <v>0</v>
      </c>
    </row>
    <row r="52" customFormat="false" ht="15" hidden="false" customHeight="false" outlineLevel="0" collapsed="false">
      <c r="A52" s="27"/>
      <c r="B52" s="7"/>
      <c r="C52" s="13"/>
      <c r="D52" s="13"/>
      <c r="E52" s="13"/>
      <c r="F52" s="13"/>
      <c r="G52" s="13"/>
      <c r="H52" s="13"/>
      <c r="I52" s="13"/>
    </row>
    <row r="53" customFormat="false" ht="15" hidden="false" customHeight="false" outlineLevel="0" collapsed="false">
      <c r="A53" s="19" t="s">
        <v>84</v>
      </c>
      <c r="B53" s="4"/>
      <c r="C53" s="15"/>
      <c r="D53" s="15"/>
      <c r="E53" s="15"/>
      <c r="F53" s="15"/>
      <c r="G53" s="15"/>
      <c r="H53" s="15"/>
      <c r="I53" s="15"/>
    </row>
    <row r="54" customFormat="false" ht="15" hidden="false" customHeight="false" outlineLevel="0" collapsed="false">
      <c r="A54" s="27"/>
      <c r="B54" s="7"/>
      <c r="C54" s="13"/>
      <c r="D54" s="13"/>
      <c r="E54" s="13"/>
      <c r="F54" s="13"/>
      <c r="G54" s="13"/>
      <c r="H54" s="13"/>
      <c r="I54" s="13"/>
    </row>
    <row r="55" customFormat="false" ht="15" hidden="false" customHeight="false" outlineLevel="0" collapsed="false">
      <c r="A55" s="5" t="s">
        <v>130</v>
      </c>
      <c r="B55" s="6"/>
      <c r="C55" s="12"/>
      <c r="D55" s="12"/>
      <c r="E55" s="12"/>
      <c r="F55" s="12"/>
      <c r="G55" s="12"/>
      <c r="H55" s="12"/>
      <c r="I55" s="12"/>
    </row>
    <row r="56" customFormat="false" ht="15" hidden="false" customHeight="false" outlineLevel="0" collapsed="false">
      <c r="A56" s="28" t="s">
        <v>131</v>
      </c>
      <c r="B56" s="29"/>
      <c r="C56" s="30"/>
      <c r="D56" s="30"/>
      <c r="E56" s="30"/>
      <c r="F56" s="30"/>
      <c r="G56" s="30"/>
      <c r="H56" s="30"/>
      <c r="I56" s="30"/>
    </row>
    <row r="57" customFormat="false" ht="13.8" hidden="false" customHeight="false" outlineLevel="0" collapsed="false">
      <c r="A57" s="27" t="s">
        <v>132</v>
      </c>
      <c r="B57" s="7" t="s">
        <v>97</v>
      </c>
      <c r="C57" s="13" t="n">
        <v>2</v>
      </c>
      <c r="D57" s="13" t="n">
        <v>0</v>
      </c>
      <c r="E57" s="13" t="n">
        <f aca="false">C57*D57</f>
        <v>0</v>
      </c>
      <c r="F57" s="13"/>
      <c r="G57" s="13" t="n">
        <f aca="false">C57*F57</f>
        <v>0</v>
      </c>
      <c r="H57" s="13" t="n">
        <f aca="false">D57+F57</f>
        <v>0</v>
      </c>
      <c r="I57" s="13" t="n">
        <f aca="false">E57+G57</f>
        <v>0</v>
      </c>
    </row>
    <row r="58" customFormat="false" ht="15" hidden="false" customHeight="false" outlineLevel="0" collapsed="false">
      <c r="A58" s="28" t="s">
        <v>133</v>
      </c>
      <c r="B58" s="29"/>
      <c r="C58" s="30"/>
      <c r="D58" s="30"/>
      <c r="E58" s="30"/>
      <c r="F58" s="30"/>
      <c r="G58" s="30"/>
      <c r="H58" s="30"/>
      <c r="I58" s="30"/>
    </row>
    <row r="59" customFormat="false" ht="13.8" hidden="false" customHeight="false" outlineLevel="0" collapsed="false">
      <c r="A59" s="27" t="s">
        <v>134</v>
      </c>
      <c r="B59" s="7" t="s">
        <v>97</v>
      </c>
      <c r="C59" s="13" t="n">
        <v>1</v>
      </c>
      <c r="D59" s="13" t="n">
        <v>0</v>
      </c>
      <c r="E59" s="13" t="n">
        <f aca="false">C59*D59</f>
        <v>0</v>
      </c>
      <c r="F59" s="13"/>
      <c r="G59" s="13" t="n">
        <f aca="false">C59*F59</f>
        <v>0</v>
      </c>
      <c r="H59" s="13" t="n">
        <f aca="false">D59+F59</f>
        <v>0</v>
      </c>
      <c r="I59" s="13" t="n">
        <f aca="false">E59+G59</f>
        <v>0</v>
      </c>
    </row>
    <row r="60" customFormat="false" ht="15" hidden="false" customHeight="false" outlineLevel="0" collapsed="false">
      <c r="A60" s="28" t="s">
        <v>135</v>
      </c>
      <c r="B60" s="29"/>
      <c r="C60" s="30"/>
      <c r="D60" s="30"/>
      <c r="E60" s="30"/>
      <c r="F60" s="30"/>
      <c r="G60" s="30"/>
      <c r="H60" s="30"/>
      <c r="I60" s="30"/>
    </row>
    <row r="61" customFormat="false" ht="13.8" hidden="false" customHeight="false" outlineLevel="0" collapsed="false">
      <c r="A61" s="27" t="s">
        <v>136</v>
      </c>
      <c r="B61" s="7" t="s">
        <v>97</v>
      </c>
      <c r="C61" s="13" t="n">
        <v>1</v>
      </c>
      <c r="D61" s="13" t="n">
        <v>0</v>
      </c>
      <c r="E61" s="13" t="n">
        <f aca="false">C61*D61</f>
        <v>0</v>
      </c>
      <c r="F61" s="13"/>
      <c r="G61" s="13" t="n">
        <f aca="false">C61*F61</f>
        <v>0</v>
      </c>
      <c r="H61" s="13" t="n">
        <f aca="false">D61+F61</f>
        <v>0</v>
      </c>
      <c r="I61" s="13" t="n">
        <f aca="false">E61+G61</f>
        <v>0</v>
      </c>
    </row>
    <row r="62" customFormat="false" ht="15" hidden="false" customHeight="false" outlineLevel="0" collapsed="false">
      <c r="A62" s="27"/>
      <c r="B62" s="7"/>
      <c r="C62" s="13"/>
      <c r="D62" s="13"/>
      <c r="E62" s="13"/>
      <c r="F62" s="13"/>
      <c r="G62" s="13"/>
      <c r="H62" s="13"/>
      <c r="I62" s="13"/>
    </row>
    <row r="63" customFormat="false" ht="15" hidden="false" customHeight="false" outlineLevel="0" collapsed="false">
      <c r="A63" s="28" t="s">
        <v>137</v>
      </c>
      <c r="B63" s="29"/>
      <c r="C63" s="30"/>
      <c r="D63" s="30"/>
      <c r="E63" s="30"/>
      <c r="F63" s="30"/>
      <c r="G63" s="30"/>
      <c r="H63" s="30"/>
      <c r="I63" s="30"/>
    </row>
    <row r="64" customFormat="false" ht="15" hidden="false" customHeight="false" outlineLevel="0" collapsed="false">
      <c r="A64" s="27"/>
      <c r="B64" s="7"/>
      <c r="C64" s="13"/>
      <c r="D64" s="13"/>
      <c r="E64" s="13"/>
      <c r="F64" s="13"/>
      <c r="G64" s="13"/>
      <c r="H64" s="13"/>
      <c r="I64" s="13"/>
    </row>
    <row r="65" customFormat="false" ht="13.8" hidden="false" customHeight="false" outlineLevel="0" collapsed="false">
      <c r="A65" s="27" t="s">
        <v>138</v>
      </c>
      <c r="B65" s="7" t="s">
        <v>97</v>
      </c>
      <c r="C65" s="13" t="n">
        <v>19</v>
      </c>
      <c r="D65" s="13"/>
      <c r="E65" s="13" t="n">
        <f aca="false">C65*D65</f>
        <v>0</v>
      </c>
      <c r="F65" s="13"/>
      <c r="G65" s="13" t="n">
        <f aca="false">C65*F65</f>
        <v>0</v>
      </c>
      <c r="H65" s="13" t="n">
        <f aca="false">D65+F65</f>
        <v>0</v>
      </c>
      <c r="I65" s="13" t="n">
        <f aca="false">E65+G65</f>
        <v>0</v>
      </c>
      <c r="J65" s="18"/>
    </row>
    <row r="66" customFormat="false" ht="13.8" hidden="false" customHeight="false" outlineLevel="0" collapsed="false">
      <c r="A66" s="27" t="s">
        <v>139</v>
      </c>
      <c r="B66" s="7" t="s">
        <v>97</v>
      </c>
      <c r="C66" s="13" t="n">
        <v>12</v>
      </c>
      <c r="D66" s="13"/>
      <c r="E66" s="13" t="n">
        <f aca="false">C66*D66</f>
        <v>0</v>
      </c>
      <c r="F66" s="13"/>
      <c r="G66" s="13" t="n">
        <f aca="false">C66*F66</f>
        <v>0</v>
      </c>
      <c r="H66" s="13" t="n">
        <f aca="false">D66+F66</f>
        <v>0</v>
      </c>
      <c r="I66" s="13" t="n">
        <f aca="false">E66+G66</f>
        <v>0</v>
      </c>
      <c r="J66" s="18"/>
    </row>
    <row r="67" customFormat="false" ht="13.8" hidden="false" customHeight="false" outlineLevel="0" collapsed="false">
      <c r="A67" s="27" t="s">
        <v>140</v>
      </c>
      <c r="B67" s="7" t="s">
        <v>97</v>
      </c>
      <c r="C67" s="13" t="n">
        <v>2</v>
      </c>
      <c r="D67" s="13"/>
      <c r="E67" s="13" t="n">
        <f aca="false">C67*D67</f>
        <v>0</v>
      </c>
      <c r="F67" s="13"/>
      <c r="G67" s="13" t="n">
        <f aca="false">C67*F67</f>
        <v>0</v>
      </c>
      <c r="H67" s="13" t="n">
        <f aca="false">D67+F67</f>
        <v>0</v>
      </c>
      <c r="I67" s="13" t="n">
        <f aca="false">E67+G67</f>
        <v>0</v>
      </c>
      <c r="J67" s="18"/>
    </row>
    <row r="68" customFormat="false" ht="13.8" hidden="false" customHeight="false" outlineLevel="0" collapsed="false">
      <c r="A68" s="27" t="s">
        <v>141</v>
      </c>
      <c r="B68" s="7" t="s">
        <v>97</v>
      </c>
      <c r="C68" s="13" t="n">
        <v>3</v>
      </c>
      <c r="D68" s="13"/>
      <c r="E68" s="13" t="n">
        <f aca="false">C68*D68</f>
        <v>0</v>
      </c>
      <c r="F68" s="13"/>
      <c r="G68" s="13" t="n">
        <f aca="false">C68*F68</f>
        <v>0</v>
      </c>
      <c r="H68" s="13" t="n">
        <f aca="false">D68+F68</f>
        <v>0</v>
      </c>
      <c r="I68" s="13" t="n">
        <f aca="false">E68+G68</f>
        <v>0</v>
      </c>
    </row>
    <row r="69" customFormat="false" ht="13.8" hidden="false" customHeight="false" outlineLevel="0" collapsed="false">
      <c r="A69" s="27" t="s">
        <v>142</v>
      </c>
      <c r="B69" s="7" t="s">
        <v>97</v>
      </c>
      <c r="C69" s="13" t="n">
        <v>2</v>
      </c>
      <c r="D69" s="13"/>
      <c r="E69" s="13" t="n">
        <f aca="false">C69*D69</f>
        <v>0</v>
      </c>
      <c r="F69" s="13"/>
      <c r="G69" s="13" t="n">
        <f aca="false">C69*F69</f>
        <v>0</v>
      </c>
      <c r="H69" s="13" t="n">
        <f aca="false">D69+F69</f>
        <v>0</v>
      </c>
      <c r="I69" s="13" t="n">
        <f aca="false">E69+G69</f>
        <v>0</v>
      </c>
    </row>
    <row r="70" customFormat="false" ht="13.8" hidden="false" customHeight="false" outlineLevel="0" collapsed="false">
      <c r="A70" s="27" t="s">
        <v>143</v>
      </c>
      <c r="B70" s="7" t="s">
        <v>97</v>
      </c>
      <c r="C70" s="13" t="n">
        <v>27</v>
      </c>
      <c r="D70" s="13"/>
      <c r="E70" s="13" t="n">
        <f aca="false">C70*D70</f>
        <v>0</v>
      </c>
      <c r="F70" s="13"/>
      <c r="G70" s="13" t="n">
        <f aca="false">C70*F70</f>
        <v>0</v>
      </c>
      <c r="H70" s="13" t="n">
        <f aca="false">D70+F70</f>
        <v>0</v>
      </c>
      <c r="I70" s="13" t="n">
        <f aca="false">E70+G70</f>
        <v>0</v>
      </c>
    </row>
    <row r="71" customFormat="false" ht="13.8" hidden="false" customHeight="false" outlineLevel="0" collapsed="false">
      <c r="A71" s="27" t="s">
        <v>144</v>
      </c>
      <c r="B71" s="7" t="s">
        <v>97</v>
      </c>
      <c r="C71" s="13" t="n">
        <v>23</v>
      </c>
      <c r="D71" s="13"/>
      <c r="E71" s="13" t="n">
        <f aca="false">C71*D71</f>
        <v>0</v>
      </c>
      <c r="F71" s="13"/>
      <c r="G71" s="13" t="n">
        <f aca="false">C71*F71</f>
        <v>0</v>
      </c>
      <c r="H71" s="13" t="n">
        <f aca="false">D71+F71</f>
        <v>0</v>
      </c>
      <c r="I71" s="13" t="n">
        <f aca="false">E71+G71</f>
        <v>0</v>
      </c>
    </row>
    <row r="72" customFormat="false" ht="13.8" hidden="false" customHeight="false" outlineLevel="0" collapsed="false">
      <c r="A72" s="27" t="s">
        <v>145</v>
      </c>
      <c r="B72" s="7" t="s">
        <v>97</v>
      </c>
      <c r="C72" s="13" t="n">
        <v>3</v>
      </c>
      <c r="D72" s="13"/>
      <c r="E72" s="13" t="n">
        <f aca="false">C72*D72</f>
        <v>0</v>
      </c>
      <c r="F72" s="13"/>
      <c r="G72" s="13" t="n">
        <f aca="false">C72*F72</f>
        <v>0</v>
      </c>
      <c r="H72" s="13" t="n">
        <f aca="false">D72+F72</f>
        <v>0</v>
      </c>
      <c r="I72" s="13" t="n">
        <f aca="false">E72+G72</f>
        <v>0</v>
      </c>
    </row>
    <row r="73" customFormat="false" ht="13.8" hidden="false" customHeight="false" outlineLevel="0" collapsed="false">
      <c r="A73" s="27" t="s">
        <v>146</v>
      </c>
      <c r="B73" s="7" t="s">
        <v>97</v>
      </c>
      <c r="C73" s="13" t="n">
        <v>1</v>
      </c>
      <c r="D73" s="13"/>
      <c r="E73" s="13" t="n">
        <f aca="false">C73*D73</f>
        <v>0</v>
      </c>
      <c r="F73" s="13"/>
      <c r="G73" s="13" t="n">
        <f aca="false">C73*F73</f>
        <v>0</v>
      </c>
      <c r="H73" s="13" t="n">
        <f aca="false">D73+F73</f>
        <v>0</v>
      </c>
      <c r="I73" s="13" t="n">
        <f aca="false">E73+G73</f>
        <v>0</v>
      </c>
    </row>
    <row r="74" customFormat="false" ht="15" hidden="false" customHeight="false" outlineLevel="0" collapsed="false">
      <c r="A74" s="27"/>
      <c r="B74" s="7"/>
      <c r="C74" s="13"/>
      <c r="D74" s="13"/>
      <c r="E74" s="13"/>
      <c r="F74" s="13"/>
      <c r="G74" s="13"/>
      <c r="H74" s="13"/>
      <c r="I74" s="13"/>
    </row>
    <row r="75" customFormat="false" ht="15" hidden="false" customHeight="false" outlineLevel="0" collapsed="false">
      <c r="A75" s="28" t="s">
        <v>147</v>
      </c>
      <c r="B75" s="29"/>
      <c r="C75" s="30"/>
      <c r="D75" s="30"/>
      <c r="E75" s="30"/>
      <c r="F75" s="30"/>
      <c r="G75" s="30"/>
      <c r="H75" s="30"/>
      <c r="I75" s="30"/>
    </row>
    <row r="76" customFormat="false" ht="15" hidden="false" customHeight="false" outlineLevel="0" collapsed="false">
      <c r="A76" s="27"/>
      <c r="B76" s="7"/>
      <c r="C76" s="13"/>
      <c r="D76" s="13"/>
      <c r="E76" s="13"/>
      <c r="F76" s="13"/>
      <c r="G76" s="13"/>
      <c r="H76" s="13"/>
      <c r="I76" s="13"/>
    </row>
    <row r="77" customFormat="false" ht="13.8" hidden="false" customHeight="false" outlineLevel="0" collapsed="false">
      <c r="A77" s="24" t="s">
        <v>148</v>
      </c>
      <c r="B77" s="25" t="s">
        <v>149</v>
      </c>
      <c r="C77" s="26" t="n">
        <v>35</v>
      </c>
      <c r="D77" s="26"/>
      <c r="E77" s="13" t="n">
        <f aca="false">C77*D77</f>
        <v>0</v>
      </c>
      <c r="F77" s="26"/>
      <c r="G77" s="13" t="n">
        <f aca="false">C77*F77</f>
        <v>0</v>
      </c>
      <c r="H77" s="13" t="n">
        <f aca="false">D77+G77</f>
        <v>0</v>
      </c>
      <c r="I77" s="13" t="n">
        <f aca="false">E77+G77</f>
        <v>0</v>
      </c>
    </row>
    <row r="78" customFormat="false" ht="13.8" hidden="false" customHeight="false" outlineLevel="0" collapsed="false">
      <c r="A78" s="24" t="s">
        <v>150</v>
      </c>
      <c r="B78" s="25" t="s">
        <v>149</v>
      </c>
      <c r="C78" s="26" t="n">
        <v>175</v>
      </c>
      <c r="D78" s="26"/>
      <c r="E78" s="13" t="n">
        <f aca="false">C78*D78</f>
        <v>0</v>
      </c>
      <c r="F78" s="26"/>
      <c r="G78" s="13" t="n">
        <f aca="false">C78*F78</f>
        <v>0</v>
      </c>
      <c r="H78" s="13" t="n">
        <f aca="false">D78+G78</f>
        <v>0</v>
      </c>
      <c r="I78" s="13" t="n">
        <f aca="false">E78+G78</f>
        <v>0</v>
      </c>
    </row>
    <row r="79" customFormat="false" ht="13.8" hidden="false" customHeight="false" outlineLevel="0" collapsed="false">
      <c r="A79" s="24" t="s">
        <v>151</v>
      </c>
      <c r="B79" s="25" t="s">
        <v>149</v>
      </c>
      <c r="C79" s="26" t="n">
        <v>215</v>
      </c>
      <c r="D79" s="26"/>
      <c r="E79" s="13" t="n">
        <f aca="false">C79*D79</f>
        <v>0</v>
      </c>
      <c r="F79" s="26"/>
      <c r="G79" s="13" t="n">
        <f aca="false">C79*F79</f>
        <v>0</v>
      </c>
      <c r="H79" s="13" t="n">
        <f aca="false">D79+G79</f>
        <v>0</v>
      </c>
      <c r="I79" s="13" t="n">
        <f aca="false">E79+G79</f>
        <v>0</v>
      </c>
    </row>
    <row r="80" customFormat="false" ht="13.8" hidden="false" customHeight="false" outlineLevel="0" collapsed="false">
      <c r="A80" s="24" t="s">
        <v>152</v>
      </c>
      <c r="B80" s="25" t="s">
        <v>149</v>
      </c>
      <c r="C80" s="26" t="n">
        <v>595</v>
      </c>
      <c r="D80" s="26"/>
      <c r="E80" s="13" t="n">
        <f aca="false">C80*D80</f>
        <v>0</v>
      </c>
      <c r="F80" s="26"/>
      <c r="G80" s="13" t="n">
        <f aca="false">C80*F80</f>
        <v>0</v>
      </c>
      <c r="H80" s="13" t="n">
        <f aca="false">D80+G80</f>
        <v>0</v>
      </c>
      <c r="I80" s="13" t="n">
        <f aca="false">E80+G80</f>
        <v>0</v>
      </c>
    </row>
    <row r="81" customFormat="false" ht="13.8" hidden="false" customHeight="false" outlineLevel="0" collapsed="false">
      <c r="A81" s="24" t="s">
        <v>153</v>
      </c>
      <c r="B81" s="25" t="s">
        <v>149</v>
      </c>
      <c r="C81" s="26" t="n">
        <v>610</v>
      </c>
      <c r="D81" s="26"/>
      <c r="E81" s="13" t="n">
        <f aca="false">C81*D81</f>
        <v>0</v>
      </c>
      <c r="F81" s="26"/>
      <c r="G81" s="13" t="n">
        <f aca="false">C81*F81</f>
        <v>0</v>
      </c>
      <c r="H81" s="13" t="n">
        <f aca="false">D81+G81</f>
        <v>0</v>
      </c>
      <c r="I81" s="13" t="n">
        <f aca="false">E81+G81</f>
        <v>0</v>
      </c>
    </row>
    <row r="82" customFormat="false" ht="13.8" hidden="false" customHeight="false" outlineLevel="0" collapsed="false">
      <c r="A82" s="24" t="s">
        <v>154</v>
      </c>
      <c r="B82" s="25" t="s">
        <v>149</v>
      </c>
      <c r="C82" s="26" t="n">
        <v>35</v>
      </c>
      <c r="D82" s="26"/>
      <c r="E82" s="13" t="n">
        <f aca="false">C82*D82</f>
        <v>0</v>
      </c>
      <c r="F82" s="26"/>
      <c r="G82" s="13" t="n">
        <f aca="false">C82*F82</f>
        <v>0</v>
      </c>
      <c r="H82" s="13" t="n">
        <f aca="false">D82+G82</f>
        <v>0</v>
      </c>
      <c r="I82" s="13" t="n">
        <f aca="false">E82+G82</f>
        <v>0</v>
      </c>
    </row>
    <row r="83" customFormat="false" ht="13.8" hidden="false" customHeight="false" outlineLevel="0" collapsed="false">
      <c r="A83" s="24" t="s">
        <v>155</v>
      </c>
      <c r="B83" s="25" t="s">
        <v>149</v>
      </c>
      <c r="C83" s="26" t="n">
        <v>215</v>
      </c>
      <c r="D83" s="26"/>
      <c r="E83" s="13" t="n">
        <f aca="false">C83*D83</f>
        <v>0</v>
      </c>
      <c r="F83" s="26"/>
      <c r="G83" s="13" t="n">
        <f aca="false">C83*F83</f>
        <v>0</v>
      </c>
      <c r="H83" s="13" t="n">
        <f aca="false">D83+G83</f>
        <v>0</v>
      </c>
      <c r="I83" s="13" t="n">
        <f aca="false">E83+G83</f>
        <v>0</v>
      </c>
    </row>
    <row r="84" customFormat="false" ht="13.8" hidden="false" customHeight="false" outlineLevel="0" collapsed="false">
      <c r="A84" s="24" t="s">
        <v>156</v>
      </c>
      <c r="B84" s="25" t="s">
        <v>149</v>
      </c>
      <c r="C84" s="26" t="n">
        <v>55</v>
      </c>
      <c r="D84" s="26"/>
      <c r="E84" s="13" t="n">
        <f aca="false">C84*D84</f>
        <v>0</v>
      </c>
      <c r="F84" s="26"/>
      <c r="G84" s="13" t="n">
        <f aca="false">C84*F84</f>
        <v>0</v>
      </c>
      <c r="H84" s="13" t="n">
        <f aca="false">D84+G84</f>
        <v>0</v>
      </c>
      <c r="I84" s="13" t="n">
        <f aca="false">E84+G84</f>
        <v>0</v>
      </c>
    </row>
    <row r="85" customFormat="false" ht="13.8" hidden="false" customHeight="false" outlineLevel="0" collapsed="false">
      <c r="A85" s="24" t="s">
        <v>157</v>
      </c>
      <c r="B85" s="25" t="s">
        <v>149</v>
      </c>
      <c r="C85" s="26" t="n">
        <v>160</v>
      </c>
      <c r="D85" s="26"/>
      <c r="E85" s="13" t="n">
        <f aca="false">C85*D85</f>
        <v>0</v>
      </c>
      <c r="F85" s="26"/>
      <c r="G85" s="13" t="n">
        <f aca="false">C85*F85</f>
        <v>0</v>
      </c>
      <c r="H85" s="13" t="n">
        <f aca="false">D85+G85</f>
        <v>0</v>
      </c>
      <c r="I85" s="13" t="n">
        <f aca="false">E85+G85</f>
        <v>0</v>
      </c>
    </row>
    <row r="86" customFormat="false" ht="13.8" hidden="false" customHeight="false" outlineLevel="0" collapsed="false">
      <c r="A86" s="24" t="s">
        <v>158</v>
      </c>
      <c r="B86" s="25" t="s">
        <v>149</v>
      </c>
      <c r="C86" s="26" t="n">
        <v>25</v>
      </c>
      <c r="D86" s="26"/>
      <c r="E86" s="13" t="n">
        <f aca="false">C86*D86</f>
        <v>0</v>
      </c>
      <c r="F86" s="26"/>
      <c r="G86" s="13" t="n">
        <f aca="false">C86*F86</f>
        <v>0</v>
      </c>
      <c r="H86" s="13" t="n">
        <f aca="false">D86+G86</f>
        <v>0</v>
      </c>
      <c r="I86" s="13" t="n">
        <f aca="false">E86+G86</f>
        <v>0</v>
      </c>
    </row>
    <row r="87" customFormat="false" ht="13.8" hidden="false" customHeight="false" outlineLevel="0" collapsed="false">
      <c r="A87" s="24" t="s">
        <v>159</v>
      </c>
      <c r="B87" s="25" t="s">
        <v>149</v>
      </c>
      <c r="C87" s="26" t="n">
        <v>15</v>
      </c>
      <c r="D87" s="26"/>
      <c r="E87" s="13" t="n">
        <f aca="false">C87*D87</f>
        <v>0</v>
      </c>
      <c r="F87" s="26"/>
      <c r="G87" s="13" t="n">
        <f aca="false">C87*F87</f>
        <v>0</v>
      </c>
      <c r="H87" s="13" t="n">
        <f aca="false">D87+G87</f>
        <v>0</v>
      </c>
      <c r="I87" s="13" t="n">
        <f aca="false">E87+G87</f>
        <v>0</v>
      </c>
    </row>
    <row r="88" customFormat="false" ht="13.8" hidden="false" customHeight="false" outlineLevel="0" collapsed="false">
      <c r="A88" s="24" t="s">
        <v>160</v>
      </c>
      <c r="B88" s="25" t="s">
        <v>149</v>
      </c>
      <c r="C88" s="26" t="n">
        <v>15</v>
      </c>
      <c r="D88" s="26"/>
      <c r="E88" s="13" t="n">
        <f aca="false">C88*D88</f>
        <v>0</v>
      </c>
      <c r="F88" s="26"/>
      <c r="G88" s="13" t="n">
        <f aca="false">C88*F88</f>
        <v>0</v>
      </c>
      <c r="H88" s="13" t="n">
        <f aca="false">D88+G88</f>
        <v>0</v>
      </c>
      <c r="I88" s="13" t="n">
        <f aca="false">E88+G88</f>
        <v>0</v>
      </c>
    </row>
    <row r="89" customFormat="false" ht="15" hidden="false" customHeight="false" outlineLevel="0" collapsed="false">
      <c r="A89" s="31" t="s">
        <v>161</v>
      </c>
      <c r="B89" s="32"/>
      <c r="C89" s="33"/>
      <c r="D89" s="33"/>
      <c r="E89" s="33"/>
      <c r="F89" s="33"/>
      <c r="G89" s="33"/>
      <c r="H89" s="33"/>
      <c r="I89" s="33"/>
    </row>
    <row r="90" customFormat="false" ht="13.8" hidden="false" customHeight="false" outlineLevel="0" collapsed="false">
      <c r="A90" s="24" t="s">
        <v>162</v>
      </c>
      <c r="B90" s="25" t="s">
        <v>149</v>
      </c>
      <c r="C90" s="26" t="n">
        <v>25</v>
      </c>
      <c r="D90" s="26"/>
      <c r="E90" s="13" t="n">
        <f aca="false">C90*D90</f>
        <v>0</v>
      </c>
      <c r="F90" s="26"/>
      <c r="G90" s="13" t="n">
        <f aca="false">C90*F90</f>
        <v>0</v>
      </c>
      <c r="H90" s="13" t="n">
        <f aca="false">D90+G90</f>
        <v>0</v>
      </c>
      <c r="I90" s="13" t="n">
        <f aca="false">E90+G90</f>
        <v>0</v>
      </c>
    </row>
    <row r="91" customFormat="false" ht="15" hidden="false" customHeight="false" outlineLevel="0" collapsed="false">
      <c r="A91" s="31" t="s">
        <v>163</v>
      </c>
      <c r="B91" s="32"/>
      <c r="C91" s="33"/>
      <c r="D91" s="33"/>
      <c r="E91" s="33"/>
      <c r="F91" s="33"/>
      <c r="G91" s="33"/>
      <c r="H91" s="33"/>
      <c r="I91" s="33"/>
    </row>
    <row r="92" customFormat="false" ht="13.8" hidden="false" customHeight="false" outlineLevel="0" collapsed="false">
      <c r="A92" s="24" t="s">
        <v>164</v>
      </c>
      <c r="B92" s="25" t="s">
        <v>149</v>
      </c>
      <c r="C92" s="26" t="n">
        <v>2114</v>
      </c>
      <c r="D92" s="26"/>
      <c r="E92" s="13" t="n">
        <f aca="false">C92*D92</f>
        <v>0</v>
      </c>
      <c r="F92" s="26"/>
      <c r="G92" s="13" t="n">
        <f aca="false">C92*F92</f>
        <v>0</v>
      </c>
      <c r="H92" s="13" t="n">
        <f aca="false">D92+G92</f>
        <v>0</v>
      </c>
      <c r="I92" s="13" t="n">
        <f aca="false">E92+G92</f>
        <v>0</v>
      </c>
    </row>
    <row r="93" customFormat="false" ht="15" hidden="false" customHeight="false" outlineLevel="0" collapsed="false">
      <c r="A93" s="31" t="s">
        <v>165</v>
      </c>
      <c r="B93" s="32"/>
      <c r="C93" s="33"/>
      <c r="D93" s="33"/>
      <c r="E93" s="33"/>
      <c r="F93" s="33"/>
      <c r="G93" s="33"/>
      <c r="H93" s="33"/>
      <c r="I93" s="33"/>
    </row>
    <row r="94" customFormat="false" ht="13.8" hidden="false" customHeight="false" outlineLevel="0" collapsed="false">
      <c r="A94" s="24" t="s">
        <v>166</v>
      </c>
      <c r="B94" s="25" t="s">
        <v>97</v>
      </c>
      <c r="C94" s="26" t="n">
        <v>96</v>
      </c>
      <c r="D94" s="26" t="n">
        <v>0</v>
      </c>
      <c r="E94" s="13" t="n">
        <f aca="false">C94*D94</f>
        <v>0</v>
      </c>
      <c r="F94" s="26"/>
      <c r="G94" s="13" t="n">
        <f aca="false">C94*F94</f>
        <v>0</v>
      </c>
      <c r="H94" s="13" t="n">
        <f aca="false">D94+G94</f>
        <v>0</v>
      </c>
      <c r="I94" s="13" t="n">
        <f aca="false">E94+G94</f>
        <v>0</v>
      </c>
    </row>
    <row r="95" customFormat="false" ht="13.8" hidden="false" customHeight="false" outlineLevel="0" collapsed="false">
      <c r="A95" s="24" t="s">
        <v>167</v>
      </c>
      <c r="B95" s="25" t="s">
        <v>97</v>
      </c>
      <c r="C95" s="26" t="n">
        <v>8</v>
      </c>
      <c r="D95" s="26" t="n">
        <v>0</v>
      </c>
      <c r="E95" s="13" t="n">
        <f aca="false">C95*D95</f>
        <v>0</v>
      </c>
      <c r="F95" s="26"/>
      <c r="G95" s="13" t="n">
        <f aca="false">C95*F95</f>
        <v>0</v>
      </c>
      <c r="H95" s="13" t="n">
        <f aca="false">D95+G95</f>
        <v>0</v>
      </c>
      <c r="I95" s="13" t="n">
        <f aca="false">E95+G95</f>
        <v>0</v>
      </c>
    </row>
    <row r="96" customFormat="false" ht="13.8" hidden="false" customHeight="false" outlineLevel="0" collapsed="false">
      <c r="A96" s="24" t="s">
        <v>168</v>
      </c>
      <c r="B96" s="25" t="s">
        <v>97</v>
      </c>
      <c r="C96" s="26" t="n">
        <v>16</v>
      </c>
      <c r="D96" s="26" t="n">
        <v>0</v>
      </c>
      <c r="E96" s="13" t="n">
        <f aca="false">C96*D96</f>
        <v>0</v>
      </c>
      <c r="F96" s="26"/>
      <c r="G96" s="13" t="n">
        <f aca="false">C96*F96</f>
        <v>0</v>
      </c>
      <c r="H96" s="13" t="n">
        <f aca="false">D96+G96</f>
        <v>0</v>
      </c>
      <c r="I96" s="13" t="n">
        <f aca="false">E96+G96</f>
        <v>0</v>
      </c>
    </row>
    <row r="97" customFormat="false" ht="15" hidden="false" customHeight="false" outlineLevel="0" collapsed="false">
      <c r="A97" s="27"/>
      <c r="B97" s="7"/>
      <c r="C97" s="13"/>
      <c r="D97" s="13"/>
      <c r="E97" s="13"/>
      <c r="F97" s="13"/>
      <c r="G97" s="13"/>
      <c r="H97" s="13"/>
      <c r="I97" s="13"/>
    </row>
    <row r="98" customFormat="false" ht="15" hidden="false" customHeight="false" outlineLevel="0" collapsed="false">
      <c r="A98" s="28" t="s">
        <v>169</v>
      </c>
      <c r="B98" s="29"/>
      <c r="C98" s="30"/>
      <c r="D98" s="30"/>
      <c r="E98" s="30"/>
      <c r="F98" s="30"/>
      <c r="G98" s="30"/>
      <c r="H98" s="30"/>
      <c r="I98" s="30"/>
    </row>
    <row r="99" customFormat="false" ht="15" hidden="false" customHeight="false" outlineLevel="0" collapsed="false">
      <c r="A99" s="27"/>
      <c r="B99" s="7"/>
      <c r="C99" s="13"/>
      <c r="D99" s="13"/>
      <c r="E99" s="13"/>
      <c r="F99" s="13"/>
      <c r="G99" s="13"/>
      <c r="H99" s="13"/>
      <c r="I99" s="13"/>
    </row>
    <row r="100" customFormat="false" ht="13.8" hidden="false" customHeight="false" outlineLevel="0" collapsed="false">
      <c r="A100" s="24" t="s">
        <v>170</v>
      </c>
      <c r="B100" s="25" t="s">
        <v>97</v>
      </c>
      <c r="C100" s="26" t="n">
        <v>75</v>
      </c>
      <c r="D100" s="26"/>
      <c r="E100" s="13" t="n">
        <f aca="false">C100*D100</f>
        <v>0</v>
      </c>
      <c r="F100" s="26"/>
      <c r="G100" s="13" t="n">
        <f aca="false">C100*F100</f>
        <v>0</v>
      </c>
      <c r="H100" s="13" t="n">
        <f aca="false">D100+G100</f>
        <v>0</v>
      </c>
      <c r="I100" s="13" t="n">
        <f aca="false">E100+G100</f>
        <v>0</v>
      </c>
    </row>
    <row r="101" customFormat="false" ht="13.8" hidden="false" customHeight="false" outlineLevel="0" collapsed="false">
      <c r="A101" s="24" t="s">
        <v>171</v>
      </c>
      <c r="B101" s="25" t="s">
        <v>97</v>
      </c>
      <c r="C101" s="26" t="n">
        <v>35</v>
      </c>
      <c r="D101" s="26"/>
      <c r="E101" s="13" t="n">
        <f aca="false">C101*D101</f>
        <v>0</v>
      </c>
      <c r="F101" s="26"/>
      <c r="G101" s="13" t="n">
        <f aca="false">C101*F101</f>
        <v>0</v>
      </c>
      <c r="H101" s="13" t="n">
        <f aca="false">D101+G101</f>
        <v>0</v>
      </c>
      <c r="I101" s="13" t="n">
        <f aca="false">E101+G101</f>
        <v>0</v>
      </c>
    </row>
    <row r="102" customFormat="false" ht="13.8" hidden="false" customHeight="false" outlineLevel="0" collapsed="false">
      <c r="A102" s="24" t="s">
        <v>172</v>
      </c>
      <c r="B102" s="25" t="s">
        <v>149</v>
      </c>
      <c r="C102" s="26" t="n">
        <v>35</v>
      </c>
      <c r="D102" s="26"/>
      <c r="E102" s="13" t="n">
        <f aca="false">C102*D102</f>
        <v>0</v>
      </c>
      <c r="F102" s="26"/>
      <c r="G102" s="13" t="n">
        <f aca="false">C102*F102</f>
        <v>0</v>
      </c>
      <c r="H102" s="13" t="n">
        <f aca="false">D102+G102</f>
        <v>0</v>
      </c>
      <c r="I102" s="13" t="n">
        <f aca="false">E102+G102</f>
        <v>0</v>
      </c>
    </row>
    <row r="103" customFormat="false" ht="13.8" hidden="false" customHeight="false" outlineLevel="0" collapsed="false">
      <c r="A103" s="24" t="s">
        <v>173</v>
      </c>
      <c r="B103" s="25" t="s">
        <v>149</v>
      </c>
      <c r="C103" s="26" t="n">
        <v>85</v>
      </c>
      <c r="D103" s="26"/>
      <c r="E103" s="13" t="n">
        <f aca="false">C103*D103</f>
        <v>0</v>
      </c>
      <c r="F103" s="26"/>
      <c r="G103" s="13" t="n">
        <f aca="false">C103*F103</f>
        <v>0</v>
      </c>
      <c r="H103" s="13" t="n">
        <f aca="false">D103+G103</f>
        <v>0</v>
      </c>
      <c r="I103" s="13" t="n">
        <f aca="false">E103+G103</f>
        <v>0</v>
      </c>
    </row>
    <row r="104" customFormat="false" ht="13.8" hidden="false" customHeight="false" outlineLevel="0" collapsed="false">
      <c r="A104" s="24" t="s">
        <v>174</v>
      </c>
      <c r="B104" s="25" t="s">
        <v>149</v>
      </c>
      <c r="C104" s="26" t="n">
        <v>25</v>
      </c>
      <c r="D104" s="26"/>
      <c r="E104" s="13" t="n">
        <f aca="false">C104*D104</f>
        <v>0</v>
      </c>
      <c r="F104" s="26"/>
      <c r="G104" s="13" t="n">
        <f aca="false">C104*F104</f>
        <v>0</v>
      </c>
      <c r="H104" s="13" t="n">
        <f aca="false">D104+G104</f>
        <v>0</v>
      </c>
      <c r="I104" s="13" t="n">
        <f aca="false">E104+G104</f>
        <v>0</v>
      </c>
    </row>
    <row r="105" customFormat="false" ht="13.8" hidden="false" customHeight="false" outlineLevel="0" collapsed="false">
      <c r="A105" s="24" t="s">
        <v>175</v>
      </c>
      <c r="B105" s="25" t="s">
        <v>149</v>
      </c>
      <c r="C105" s="26" t="n">
        <v>45</v>
      </c>
      <c r="D105" s="26"/>
      <c r="E105" s="13" t="n">
        <f aca="false">C105*D105</f>
        <v>0</v>
      </c>
      <c r="F105" s="26"/>
      <c r="G105" s="13" t="n">
        <f aca="false">C105*F105</f>
        <v>0</v>
      </c>
      <c r="H105" s="13" t="n">
        <f aca="false">D105+G105</f>
        <v>0</v>
      </c>
      <c r="I105" s="13" t="n">
        <f aca="false">E105+G105</f>
        <v>0</v>
      </c>
    </row>
    <row r="106" customFormat="false" ht="15" hidden="false" customHeight="false" outlineLevel="0" collapsed="false">
      <c r="A106" s="24"/>
      <c r="B106" s="25"/>
      <c r="C106" s="26"/>
      <c r="D106" s="26"/>
      <c r="E106" s="13"/>
      <c r="F106" s="26"/>
      <c r="G106" s="13"/>
      <c r="H106" s="13"/>
      <c r="I106" s="13"/>
    </row>
    <row r="107" customFormat="false" ht="15" hidden="false" customHeight="false" outlineLevel="0" collapsed="false">
      <c r="A107" s="28" t="s">
        <v>176</v>
      </c>
      <c r="B107" s="29"/>
      <c r="C107" s="30"/>
      <c r="D107" s="30"/>
      <c r="E107" s="30"/>
      <c r="F107" s="30"/>
      <c r="G107" s="30"/>
      <c r="H107" s="30"/>
      <c r="I107" s="30"/>
    </row>
    <row r="108" customFormat="false" ht="15" hidden="false" customHeight="false" outlineLevel="0" collapsed="false">
      <c r="A108" s="27"/>
      <c r="B108" s="7"/>
      <c r="C108" s="13"/>
      <c r="D108" s="13"/>
      <c r="E108" s="13"/>
      <c r="F108" s="13"/>
      <c r="G108" s="13"/>
      <c r="H108" s="13"/>
      <c r="I108" s="13"/>
    </row>
    <row r="109" customFormat="false" ht="13.8" hidden="false" customHeight="false" outlineLevel="0" collapsed="false">
      <c r="A109" s="27" t="s">
        <v>177</v>
      </c>
      <c r="B109" s="7" t="s">
        <v>97</v>
      </c>
      <c r="C109" s="13" t="n">
        <v>20</v>
      </c>
      <c r="D109" s="13"/>
      <c r="E109" s="13" t="n">
        <f aca="false">C109*D109</f>
        <v>0</v>
      </c>
      <c r="F109" s="13"/>
      <c r="G109" s="13" t="n">
        <f aca="false">C109*F109</f>
        <v>0</v>
      </c>
      <c r="H109" s="13" t="n">
        <f aca="false">D109+F109</f>
        <v>0</v>
      </c>
      <c r="I109" s="13" t="n">
        <f aca="false">E109+G109</f>
        <v>0</v>
      </c>
    </row>
    <row r="110" customFormat="false" ht="13.8" hidden="false" customHeight="false" outlineLevel="0" collapsed="false">
      <c r="A110" s="27" t="s">
        <v>178</v>
      </c>
      <c r="B110" s="7" t="s">
        <v>97</v>
      </c>
      <c r="C110" s="13" t="n">
        <v>7</v>
      </c>
      <c r="D110" s="13"/>
      <c r="E110" s="13" t="n">
        <f aca="false">C110*D110</f>
        <v>0</v>
      </c>
      <c r="F110" s="13"/>
      <c r="G110" s="13" t="n">
        <f aca="false">C110*F110</f>
        <v>0</v>
      </c>
      <c r="H110" s="13" t="n">
        <f aca="false">D110+F110</f>
        <v>0</v>
      </c>
      <c r="I110" s="13" t="n">
        <f aca="false">E110+G110</f>
        <v>0</v>
      </c>
    </row>
    <row r="111" customFormat="false" ht="13.8" hidden="false" customHeight="false" outlineLevel="0" collapsed="false">
      <c r="A111" s="27" t="s">
        <v>179</v>
      </c>
      <c r="B111" s="7" t="s">
        <v>97</v>
      </c>
      <c r="C111" s="13" t="n">
        <v>2</v>
      </c>
      <c r="D111" s="13"/>
      <c r="E111" s="13" t="n">
        <f aca="false">C111*D111</f>
        <v>0</v>
      </c>
      <c r="F111" s="13"/>
      <c r="G111" s="13" t="n">
        <f aca="false">C111*F111</f>
        <v>0</v>
      </c>
      <c r="H111" s="13" t="n">
        <f aca="false">D111+F111</f>
        <v>0</v>
      </c>
      <c r="I111" s="13" t="n">
        <f aca="false">E111+G111</f>
        <v>0</v>
      </c>
    </row>
    <row r="112" customFormat="false" ht="13.8" hidden="false" customHeight="false" outlineLevel="0" collapsed="false">
      <c r="A112" s="27" t="s">
        <v>180</v>
      </c>
      <c r="B112" s="7" t="s">
        <v>97</v>
      </c>
      <c r="C112" s="13" t="n">
        <v>5</v>
      </c>
      <c r="D112" s="13"/>
      <c r="E112" s="13" t="n">
        <f aca="false">C112*D112</f>
        <v>0</v>
      </c>
      <c r="F112" s="13"/>
      <c r="G112" s="13" t="n">
        <f aca="false">C112*F112</f>
        <v>0</v>
      </c>
      <c r="H112" s="13" t="n">
        <f aca="false">D112+F112</f>
        <v>0</v>
      </c>
      <c r="I112" s="13" t="n">
        <f aca="false">E112+G112</f>
        <v>0</v>
      </c>
    </row>
    <row r="113" customFormat="false" ht="13.8" hidden="false" customHeight="false" outlineLevel="0" collapsed="false">
      <c r="A113" s="27" t="s">
        <v>181</v>
      </c>
      <c r="B113" s="7" t="s">
        <v>97</v>
      </c>
      <c r="C113" s="13" t="n">
        <v>1</v>
      </c>
      <c r="D113" s="13"/>
      <c r="E113" s="13" t="n">
        <f aca="false">C113*D113</f>
        <v>0</v>
      </c>
      <c r="F113" s="13"/>
      <c r="G113" s="13" t="n">
        <f aca="false">C113*F113</f>
        <v>0</v>
      </c>
      <c r="H113" s="13" t="n">
        <f aca="false">D113+F113</f>
        <v>0</v>
      </c>
      <c r="I113" s="13" t="n">
        <f aca="false">E113+G113</f>
        <v>0</v>
      </c>
    </row>
    <row r="114" customFormat="false" ht="13.8" hidden="false" customHeight="false" outlineLevel="0" collapsed="false">
      <c r="A114" s="27" t="s">
        <v>182</v>
      </c>
      <c r="B114" s="7" t="s">
        <v>97</v>
      </c>
      <c r="C114" s="13" t="n">
        <v>15</v>
      </c>
      <c r="D114" s="13"/>
      <c r="E114" s="13" t="n">
        <f aca="false">C114*D114</f>
        <v>0</v>
      </c>
      <c r="F114" s="13"/>
      <c r="G114" s="13" t="n">
        <f aca="false">C114*F114</f>
        <v>0</v>
      </c>
      <c r="H114" s="13" t="n">
        <f aca="false">D114+F114</f>
        <v>0</v>
      </c>
      <c r="I114" s="13" t="n">
        <f aca="false">E114+G114</f>
        <v>0</v>
      </c>
      <c r="L114" s="10"/>
    </row>
    <row r="115" customFormat="false" ht="13.8" hidden="false" customHeight="false" outlineLevel="0" collapsed="false">
      <c r="A115" s="27" t="s">
        <v>183</v>
      </c>
      <c r="B115" s="7" t="s">
        <v>97</v>
      </c>
      <c r="C115" s="13" t="n">
        <v>8</v>
      </c>
      <c r="D115" s="13"/>
      <c r="E115" s="13" t="n">
        <f aca="false">C115*D115</f>
        <v>0</v>
      </c>
      <c r="F115" s="13"/>
      <c r="G115" s="13" t="n">
        <f aca="false">C115*F115</f>
        <v>0</v>
      </c>
      <c r="H115" s="13" t="n">
        <f aca="false">D115+F115</f>
        <v>0</v>
      </c>
      <c r="I115" s="13" t="n">
        <f aca="false">E115+G115</f>
        <v>0</v>
      </c>
      <c r="L115" s="10"/>
    </row>
    <row r="116" customFormat="false" ht="13.8" hidden="false" customHeight="false" outlineLevel="0" collapsed="false">
      <c r="A116" s="27" t="s">
        <v>184</v>
      </c>
      <c r="B116" s="7" t="s">
        <v>97</v>
      </c>
      <c r="C116" s="13" t="n">
        <v>1</v>
      </c>
      <c r="D116" s="13"/>
      <c r="E116" s="13" t="n">
        <f aca="false">C116*D116</f>
        <v>0</v>
      </c>
      <c r="F116" s="13"/>
      <c r="G116" s="13" t="n">
        <f aca="false">C116*F116</f>
        <v>0</v>
      </c>
      <c r="H116" s="13" t="n">
        <f aca="false">D116+F116</f>
        <v>0</v>
      </c>
      <c r="I116" s="13" t="n">
        <f aca="false">E116+G116</f>
        <v>0</v>
      </c>
    </row>
    <row r="117" customFormat="false" ht="13.8" hidden="false" customHeight="false" outlineLevel="0" collapsed="false">
      <c r="A117" s="27" t="s">
        <v>185</v>
      </c>
      <c r="B117" s="7" t="s">
        <v>97</v>
      </c>
      <c r="C117" s="13" t="n">
        <v>14</v>
      </c>
      <c r="D117" s="13"/>
      <c r="E117" s="13" t="n">
        <f aca="false">C117*D117</f>
        <v>0</v>
      </c>
      <c r="F117" s="13"/>
      <c r="G117" s="13" t="n">
        <f aca="false">C117*F117</f>
        <v>0</v>
      </c>
      <c r="H117" s="13" t="n">
        <f aca="false">D117+F117</f>
        <v>0</v>
      </c>
      <c r="I117" s="13" t="n">
        <f aca="false">E117+G117</f>
        <v>0</v>
      </c>
    </row>
    <row r="118" customFormat="false" ht="13.8" hidden="false" customHeight="false" outlineLevel="0" collapsed="false">
      <c r="A118" s="27" t="s">
        <v>186</v>
      </c>
      <c r="B118" s="7" t="s">
        <v>97</v>
      </c>
      <c r="C118" s="13" t="n">
        <v>8</v>
      </c>
      <c r="D118" s="13"/>
      <c r="E118" s="13" t="n">
        <f aca="false">C118*D118</f>
        <v>0</v>
      </c>
      <c r="F118" s="13"/>
      <c r="G118" s="13" t="n">
        <f aca="false">C118*F118</f>
        <v>0</v>
      </c>
      <c r="H118" s="13" t="n">
        <f aca="false">D118+F118</f>
        <v>0</v>
      </c>
      <c r="I118" s="13" t="n">
        <f aca="false">E118+G118</f>
        <v>0</v>
      </c>
      <c r="L118" s="10"/>
    </row>
    <row r="119" customFormat="false" ht="13.8" hidden="false" customHeight="false" outlineLevel="0" collapsed="false">
      <c r="A119" s="27" t="s">
        <v>187</v>
      </c>
      <c r="B119" s="7" t="s">
        <v>97</v>
      </c>
      <c r="C119" s="13" t="n">
        <v>1</v>
      </c>
      <c r="D119" s="13"/>
      <c r="E119" s="13" t="n">
        <f aca="false">C119*D119</f>
        <v>0</v>
      </c>
      <c r="F119" s="13"/>
      <c r="G119" s="13" t="n">
        <f aca="false">C119*F119</f>
        <v>0</v>
      </c>
      <c r="H119" s="13" t="n">
        <f aca="false">D119+F119</f>
        <v>0</v>
      </c>
      <c r="I119" s="13" t="n">
        <f aca="false">E119+G119</f>
        <v>0</v>
      </c>
    </row>
    <row r="120" customFormat="false" ht="13.8" hidden="false" customHeight="false" outlineLevel="0" collapsed="false">
      <c r="A120" s="27" t="s">
        <v>188</v>
      </c>
      <c r="B120" s="7" t="s">
        <v>97</v>
      </c>
      <c r="C120" s="13" t="n">
        <v>2</v>
      </c>
      <c r="D120" s="13"/>
      <c r="E120" s="13" t="n">
        <f aca="false">C120*D120</f>
        <v>0</v>
      </c>
      <c r="F120" s="13"/>
      <c r="G120" s="13" t="n">
        <f aca="false">C120*F120</f>
        <v>0</v>
      </c>
      <c r="H120" s="13" t="n">
        <f aca="false">D120+F120</f>
        <v>0</v>
      </c>
      <c r="I120" s="13" t="n">
        <f aca="false">E120+G120</f>
        <v>0</v>
      </c>
    </row>
    <row r="121" customFormat="false" ht="13.8" hidden="false" customHeight="false" outlineLevel="0" collapsed="false">
      <c r="A121" s="27" t="s">
        <v>189</v>
      </c>
      <c r="B121" s="7" t="s">
        <v>97</v>
      </c>
      <c r="C121" s="13" t="n">
        <v>1</v>
      </c>
      <c r="D121" s="13"/>
      <c r="E121" s="13" t="n">
        <f aca="false">C121*D121</f>
        <v>0</v>
      </c>
      <c r="F121" s="13"/>
      <c r="G121" s="13" t="n">
        <f aca="false">C121*F121</f>
        <v>0</v>
      </c>
      <c r="H121" s="13" t="n">
        <f aca="false">D121+F121</f>
        <v>0</v>
      </c>
      <c r="I121" s="13" t="n">
        <f aca="false">E121+G121</f>
        <v>0</v>
      </c>
    </row>
    <row r="122" customFormat="false" ht="13.8" hidden="false" customHeight="false" outlineLevel="0" collapsed="false">
      <c r="A122" s="27" t="s">
        <v>190</v>
      </c>
      <c r="B122" s="7" t="s">
        <v>97</v>
      </c>
      <c r="C122" s="13" t="n">
        <v>15</v>
      </c>
      <c r="D122" s="13"/>
      <c r="E122" s="13" t="n">
        <f aca="false">C122*D122</f>
        <v>0</v>
      </c>
      <c r="F122" s="13"/>
      <c r="G122" s="13" t="n">
        <f aca="false">C122*F122</f>
        <v>0</v>
      </c>
      <c r="H122" s="13" t="n">
        <f aca="false">D122+F122</f>
        <v>0</v>
      </c>
      <c r="I122" s="13" t="n">
        <f aca="false">E122+G122</f>
        <v>0</v>
      </c>
    </row>
    <row r="123" customFormat="false" ht="13.8" hidden="false" customHeight="false" outlineLevel="0" collapsed="false">
      <c r="A123" s="27" t="s">
        <v>191</v>
      </c>
      <c r="B123" s="7" t="s">
        <v>97</v>
      </c>
      <c r="C123" s="13" t="n">
        <v>148</v>
      </c>
      <c r="D123" s="13"/>
      <c r="E123" s="13" t="n">
        <f aca="false">C123*D123</f>
        <v>0</v>
      </c>
      <c r="F123" s="13"/>
      <c r="G123" s="13" t="n">
        <f aca="false">C123*F123</f>
        <v>0</v>
      </c>
      <c r="H123" s="13" t="n">
        <f aca="false">D123+F123</f>
        <v>0</v>
      </c>
      <c r="I123" s="13" t="n">
        <f aca="false">E123+G123</f>
        <v>0</v>
      </c>
    </row>
    <row r="124" customFormat="false" ht="19.25" hidden="false" customHeight="false" outlineLevel="0" collapsed="false">
      <c r="A124" s="27" t="s">
        <v>192</v>
      </c>
      <c r="B124" s="7" t="s">
        <v>97</v>
      </c>
      <c r="C124" s="13" t="n">
        <v>1</v>
      </c>
      <c r="D124" s="13"/>
      <c r="E124" s="13" t="n">
        <f aca="false">C124*D124</f>
        <v>0</v>
      </c>
      <c r="F124" s="13"/>
      <c r="G124" s="13" t="n">
        <f aca="false">C124*F124</f>
        <v>0</v>
      </c>
      <c r="H124" s="13" t="n">
        <f aca="false">D124+F124</f>
        <v>0</v>
      </c>
      <c r="I124" s="13" t="n">
        <f aca="false">E124+G124</f>
        <v>0</v>
      </c>
    </row>
    <row r="125" customFormat="false" ht="15" hidden="false" customHeight="false" outlineLevel="0" collapsed="false">
      <c r="A125" s="27"/>
      <c r="B125" s="7"/>
      <c r="C125" s="13"/>
      <c r="D125" s="13"/>
      <c r="E125" s="13"/>
      <c r="F125" s="13"/>
      <c r="G125" s="13"/>
      <c r="H125" s="13"/>
      <c r="I125" s="13"/>
    </row>
    <row r="126" customFormat="false" ht="15" hidden="false" customHeight="false" outlineLevel="0" collapsed="false">
      <c r="A126" s="28" t="s">
        <v>193</v>
      </c>
      <c r="B126" s="29"/>
      <c r="C126" s="30"/>
      <c r="D126" s="30"/>
      <c r="E126" s="30"/>
      <c r="F126" s="30"/>
      <c r="G126" s="30"/>
      <c r="H126" s="30"/>
      <c r="I126" s="30"/>
    </row>
    <row r="127" customFormat="false" ht="13.8" hidden="false" customHeight="false" outlineLevel="0" collapsed="false">
      <c r="A127" s="27" t="s">
        <v>194</v>
      </c>
      <c r="B127" s="7" t="s">
        <v>195</v>
      </c>
      <c r="C127" s="13" t="n">
        <v>25</v>
      </c>
      <c r="D127" s="13" t="n">
        <v>0</v>
      </c>
      <c r="E127" s="13" t="n">
        <f aca="false">C127*D127</f>
        <v>0</v>
      </c>
      <c r="F127" s="13"/>
      <c r="G127" s="13" t="n">
        <f aca="false">C127*F127</f>
        <v>0</v>
      </c>
      <c r="H127" s="13" t="n">
        <f aca="false">D127+F127</f>
        <v>0</v>
      </c>
      <c r="I127" s="13" t="n">
        <f aca="false">E127+G127</f>
        <v>0</v>
      </c>
    </row>
    <row r="128" customFormat="false" ht="15" hidden="false" customHeight="false" outlineLevel="0" collapsed="false">
      <c r="A128" s="27"/>
      <c r="B128" s="7"/>
      <c r="C128" s="13"/>
      <c r="D128" s="13"/>
      <c r="E128" s="13"/>
      <c r="F128" s="13"/>
      <c r="G128" s="13"/>
      <c r="H128" s="13"/>
      <c r="I128" s="13"/>
    </row>
    <row r="129" customFormat="false" ht="15" hidden="false" customHeight="false" outlineLevel="0" collapsed="false">
      <c r="A129" s="28" t="s">
        <v>196</v>
      </c>
      <c r="B129" s="29"/>
      <c r="C129" s="30"/>
      <c r="D129" s="30"/>
      <c r="E129" s="30"/>
      <c r="F129" s="30"/>
      <c r="G129" s="30"/>
      <c r="H129" s="30"/>
      <c r="I129" s="30"/>
    </row>
    <row r="130" customFormat="false" ht="13.8" hidden="false" customHeight="false" outlineLevel="0" collapsed="false">
      <c r="A130" s="27" t="s">
        <v>197</v>
      </c>
      <c r="B130" s="7" t="s">
        <v>195</v>
      </c>
      <c r="C130" s="13" t="n">
        <v>25</v>
      </c>
      <c r="D130" s="13" t="n">
        <v>0</v>
      </c>
      <c r="E130" s="13" t="n">
        <f aca="false">C130*D130</f>
        <v>0</v>
      </c>
      <c r="F130" s="13"/>
      <c r="G130" s="13" t="n">
        <f aca="false">C130*F130</f>
        <v>0</v>
      </c>
      <c r="H130" s="13" t="n">
        <f aca="false">D130+F130</f>
        <v>0</v>
      </c>
      <c r="I130" s="13" t="n">
        <f aca="false">E130+G130</f>
        <v>0</v>
      </c>
    </row>
    <row r="131" customFormat="false" ht="15" hidden="false" customHeight="false" outlineLevel="0" collapsed="false">
      <c r="A131" s="27"/>
      <c r="B131" s="7"/>
      <c r="C131" s="13"/>
      <c r="D131" s="13"/>
      <c r="E131" s="13"/>
      <c r="F131" s="13"/>
      <c r="G131" s="13"/>
      <c r="H131" s="13"/>
      <c r="I131" s="13"/>
    </row>
    <row r="132" customFormat="false" ht="15" hidden="false" customHeight="false" outlineLevel="0" collapsed="false">
      <c r="A132" s="5" t="s">
        <v>198</v>
      </c>
      <c r="B132" s="6"/>
      <c r="C132" s="12"/>
      <c r="D132" s="12"/>
      <c r="E132" s="12" t="n">
        <f aca="false">SUM(E57:E131)</f>
        <v>0</v>
      </c>
      <c r="F132" s="12"/>
      <c r="G132" s="12" t="n">
        <f aca="false">SUM(G57:G131)</f>
        <v>0</v>
      </c>
      <c r="H132" s="12"/>
      <c r="I132" s="12" t="n">
        <f aca="false">SUM(I57:I131)</f>
        <v>0</v>
      </c>
    </row>
    <row r="133" customFormat="false" ht="15" hidden="false" customHeight="false" outlineLevel="0" collapsed="false">
      <c r="A133" s="27"/>
      <c r="B133" s="7"/>
      <c r="C133" s="13"/>
      <c r="D133" s="13"/>
      <c r="E133" s="13"/>
      <c r="F133" s="13"/>
      <c r="G133" s="13"/>
      <c r="H133" s="13"/>
      <c r="I133" s="13"/>
    </row>
    <row r="134" customFormat="false" ht="15" hidden="false" customHeight="false" outlineLevel="0" collapsed="false">
      <c r="A134" s="5" t="s">
        <v>199</v>
      </c>
      <c r="B134" s="6"/>
      <c r="C134" s="12"/>
      <c r="D134" s="12"/>
      <c r="E134" s="12"/>
      <c r="F134" s="12"/>
      <c r="G134" s="12"/>
      <c r="H134" s="12"/>
      <c r="I134" s="12"/>
    </row>
    <row r="135" customFormat="false" ht="15" hidden="false" customHeight="false" outlineLevel="0" collapsed="false">
      <c r="A135" s="27"/>
      <c r="B135" s="7"/>
      <c r="C135" s="13"/>
      <c r="D135" s="13"/>
      <c r="E135" s="13"/>
      <c r="F135" s="13"/>
      <c r="G135" s="13"/>
      <c r="H135" s="13"/>
      <c r="I135" s="13"/>
    </row>
    <row r="136" customFormat="false" ht="13.8" hidden="false" customHeight="false" outlineLevel="0" collapsed="false">
      <c r="A136" s="27" t="s">
        <v>200</v>
      </c>
      <c r="B136" s="7" t="s">
        <v>149</v>
      </c>
      <c r="C136" s="13" t="n">
        <v>245</v>
      </c>
      <c r="D136" s="13"/>
      <c r="E136" s="13" t="n">
        <f aca="false">C136*D136</f>
        <v>0</v>
      </c>
      <c r="F136" s="13"/>
      <c r="G136" s="13" t="n">
        <f aca="false">C136*F136</f>
        <v>0</v>
      </c>
      <c r="H136" s="13" t="n">
        <f aca="false">D136+F136</f>
        <v>0</v>
      </c>
      <c r="I136" s="13" t="n">
        <f aca="false">E136+G136</f>
        <v>0</v>
      </c>
    </row>
    <row r="137" customFormat="false" ht="13.8" hidden="false" customHeight="false" outlineLevel="0" collapsed="false">
      <c r="A137" s="27" t="s">
        <v>201</v>
      </c>
      <c r="B137" s="7" t="s">
        <v>149</v>
      </c>
      <c r="C137" s="13" t="n">
        <v>255</v>
      </c>
      <c r="D137" s="13"/>
      <c r="E137" s="13" t="n">
        <f aca="false">C137*D137</f>
        <v>0</v>
      </c>
      <c r="F137" s="13"/>
      <c r="G137" s="13" t="n">
        <f aca="false">C137*F137</f>
        <v>0</v>
      </c>
      <c r="H137" s="13" t="n">
        <f aca="false">D137+F137</f>
        <v>0</v>
      </c>
      <c r="I137" s="13" t="n">
        <f aca="false">E137+G137</f>
        <v>0</v>
      </c>
    </row>
    <row r="138" customFormat="false" ht="13.8" hidden="false" customHeight="false" outlineLevel="0" collapsed="false">
      <c r="A138" s="27" t="s">
        <v>202</v>
      </c>
      <c r="B138" s="7" t="s">
        <v>203</v>
      </c>
      <c r="C138" s="13" t="n">
        <v>1</v>
      </c>
      <c r="D138" s="13"/>
      <c r="E138" s="13" t="n">
        <f aca="false">C138*D138</f>
        <v>0</v>
      </c>
      <c r="F138" s="13"/>
      <c r="G138" s="13" t="n">
        <f aca="false">C138*F138</f>
        <v>0</v>
      </c>
      <c r="H138" s="13" t="n">
        <f aca="false">D138+F138</f>
        <v>0</v>
      </c>
      <c r="I138" s="13" t="n">
        <f aca="false">E138+G138</f>
        <v>0</v>
      </c>
    </row>
    <row r="139" customFormat="false" ht="13.8" hidden="false" customHeight="false" outlineLevel="0" collapsed="false">
      <c r="A139" s="27" t="s">
        <v>204</v>
      </c>
      <c r="B139" s="7" t="s">
        <v>97</v>
      </c>
      <c r="C139" s="13" t="n">
        <v>4</v>
      </c>
      <c r="D139" s="13"/>
      <c r="E139" s="13" t="n">
        <f aca="false">C139*D139</f>
        <v>0</v>
      </c>
      <c r="F139" s="13"/>
      <c r="G139" s="13" t="n">
        <f aca="false">C139*F139</f>
        <v>0</v>
      </c>
      <c r="H139" s="13" t="n">
        <f aca="false">D139+F139</f>
        <v>0</v>
      </c>
      <c r="I139" s="13" t="n">
        <f aca="false">E139+G139</f>
        <v>0</v>
      </c>
    </row>
    <row r="140" customFormat="false" ht="13.8" hidden="false" customHeight="false" outlineLevel="0" collapsed="false">
      <c r="A140" s="27" t="s">
        <v>205</v>
      </c>
      <c r="B140" s="7" t="s">
        <v>203</v>
      </c>
      <c r="C140" s="13" t="n">
        <v>1</v>
      </c>
      <c r="D140" s="13"/>
      <c r="E140" s="13" t="n">
        <f aca="false">C140*D140</f>
        <v>0</v>
      </c>
      <c r="F140" s="13"/>
      <c r="G140" s="13" t="n">
        <f aca="false">C140*F140</f>
        <v>0</v>
      </c>
      <c r="H140" s="13" t="n">
        <f aca="false">D140+F140</f>
        <v>0</v>
      </c>
      <c r="I140" s="13" t="n">
        <f aca="false">E140+G140</f>
        <v>0</v>
      </c>
    </row>
    <row r="141" customFormat="false" ht="13.8" hidden="false" customHeight="false" outlineLevel="0" collapsed="false">
      <c r="A141" s="27" t="s">
        <v>197</v>
      </c>
      <c r="B141" s="7" t="s">
        <v>195</v>
      </c>
      <c r="C141" s="13" t="n">
        <v>10</v>
      </c>
      <c r="D141" s="13"/>
      <c r="E141" s="13" t="n">
        <f aca="false">C141*D141</f>
        <v>0</v>
      </c>
      <c r="F141" s="13"/>
      <c r="G141" s="13" t="n">
        <f aca="false">C141*F141</f>
        <v>0</v>
      </c>
      <c r="H141" s="13" t="n">
        <f aca="false">D141+F141</f>
        <v>0</v>
      </c>
      <c r="I141" s="13" t="n">
        <f aca="false">E141+G141</f>
        <v>0</v>
      </c>
    </row>
    <row r="142" customFormat="false" ht="15" hidden="false" customHeight="false" outlineLevel="0" collapsed="false">
      <c r="A142" s="27"/>
      <c r="B142" s="7"/>
      <c r="C142" s="13"/>
      <c r="D142" s="13"/>
      <c r="E142" s="13"/>
      <c r="F142" s="13"/>
      <c r="G142" s="13"/>
      <c r="H142" s="13"/>
      <c r="I142" s="13"/>
    </row>
    <row r="143" customFormat="false" ht="15" hidden="false" customHeight="false" outlineLevel="0" collapsed="false">
      <c r="A143" s="5" t="s">
        <v>206</v>
      </c>
      <c r="B143" s="6"/>
      <c r="C143" s="12"/>
      <c r="D143" s="12"/>
      <c r="E143" s="12" t="n">
        <f aca="false">SUM(E135:E142)</f>
        <v>0</v>
      </c>
      <c r="F143" s="12"/>
      <c r="G143" s="12" t="n">
        <f aca="false">SUM(G135:G142)</f>
        <v>0</v>
      </c>
      <c r="H143" s="12"/>
      <c r="I143" s="12" t="n">
        <f aca="false">SUM(I135:I142)</f>
        <v>0</v>
      </c>
    </row>
    <row r="144" customFormat="false" ht="15" hidden="false" customHeight="false" outlineLevel="0" collapsed="false">
      <c r="A144" s="27"/>
      <c r="B144" s="7"/>
      <c r="C144" s="13"/>
      <c r="D144" s="13"/>
      <c r="E144" s="13"/>
      <c r="F144" s="13"/>
      <c r="G144" s="13"/>
      <c r="H144" s="13"/>
      <c r="I144" s="13"/>
    </row>
    <row r="145" customFormat="false" ht="15" hidden="false" customHeight="false" outlineLevel="0" collapsed="false">
      <c r="A145" s="5" t="s">
        <v>207</v>
      </c>
      <c r="B145" s="6"/>
      <c r="C145" s="12"/>
      <c r="D145" s="12"/>
      <c r="E145" s="12"/>
      <c r="F145" s="12"/>
      <c r="G145" s="12"/>
      <c r="H145" s="12"/>
      <c r="I145" s="12"/>
    </row>
    <row r="146" customFormat="false" ht="15" hidden="false" customHeight="false" outlineLevel="0" collapsed="false">
      <c r="A146" s="27"/>
      <c r="B146" s="7"/>
      <c r="C146" s="13"/>
      <c r="D146" s="13"/>
      <c r="E146" s="13"/>
      <c r="F146" s="13"/>
      <c r="G146" s="13"/>
      <c r="H146" s="13"/>
      <c r="I146" s="13"/>
    </row>
    <row r="147" customFormat="false" ht="15" hidden="false" customHeight="false" outlineLevel="0" collapsed="false">
      <c r="A147" s="31" t="s">
        <v>208</v>
      </c>
      <c r="B147" s="32"/>
      <c r="C147" s="33"/>
      <c r="D147" s="33"/>
      <c r="E147" s="33"/>
      <c r="F147" s="33"/>
      <c r="G147" s="33"/>
      <c r="H147" s="33"/>
      <c r="I147" s="33"/>
    </row>
    <row r="148" customFormat="false" ht="13.8" hidden="false" customHeight="false" outlineLevel="0" collapsed="false">
      <c r="A148" s="24" t="s">
        <v>209</v>
      </c>
      <c r="B148" s="25" t="s">
        <v>97</v>
      </c>
      <c r="C148" s="26" t="n">
        <v>18</v>
      </c>
      <c r="D148" s="26"/>
      <c r="E148" s="13" t="n">
        <f aca="false">C148*D148</f>
        <v>0</v>
      </c>
      <c r="F148" s="26" t="n">
        <v>0</v>
      </c>
      <c r="G148" s="13" t="n">
        <f aca="false">C148*F148</f>
        <v>0</v>
      </c>
      <c r="H148" s="13" t="n">
        <f aca="false">D148+F148</f>
        <v>0</v>
      </c>
      <c r="I148" s="13" t="n">
        <f aca="false">E148+G148</f>
        <v>0</v>
      </c>
    </row>
    <row r="149" customFormat="false" ht="15" hidden="false" customHeight="false" outlineLevel="0" collapsed="false">
      <c r="A149" s="31" t="s">
        <v>210</v>
      </c>
      <c r="B149" s="32"/>
      <c r="C149" s="33"/>
      <c r="D149" s="33"/>
      <c r="E149" s="33"/>
      <c r="F149" s="33"/>
      <c r="G149" s="33"/>
      <c r="H149" s="33"/>
      <c r="I149" s="33"/>
    </row>
    <row r="150" customFormat="false" ht="15" hidden="false" customHeight="false" outlineLevel="0" collapsed="false">
      <c r="A150" s="31" t="s">
        <v>211</v>
      </c>
      <c r="B150" s="32"/>
      <c r="C150" s="33"/>
      <c r="D150" s="33"/>
      <c r="E150" s="33"/>
      <c r="F150" s="33"/>
      <c r="G150" s="33"/>
      <c r="H150" s="33"/>
      <c r="I150" s="33"/>
    </row>
    <row r="151" customFormat="false" ht="13.8" hidden="false" customHeight="false" outlineLevel="0" collapsed="false">
      <c r="A151" s="24" t="s">
        <v>212</v>
      </c>
      <c r="B151" s="25" t="s">
        <v>97</v>
      </c>
      <c r="C151" s="26" t="n">
        <v>76</v>
      </c>
      <c r="D151" s="26"/>
      <c r="E151" s="13" t="n">
        <f aca="false">C151*D151</f>
        <v>0</v>
      </c>
      <c r="F151" s="26" t="n">
        <v>0</v>
      </c>
      <c r="G151" s="13" t="n">
        <f aca="false">C151*F151</f>
        <v>0</v>
      </c>
      <c r="H151" s="13" t="n">
        <f aca="false">D151+F151</f>
        <v>0</v>
      </c>
      <c r="I151" s="13" t="n">
        <f aca="false">E151+G151</f>
        <v>0</v>
      </c>
    </row>
    <row r="152" customFormat="false" ht="15" hidden="false" customHeight="false" outlineLevel="0" collapsed="false">
      <c r="A152" s="31" t="s">
        <v>210</v>
      </c>
      <c r="B152" s="32"/>
      <c r="C152" s="33"/>
      <c r="D152" s="33"/>
      <c r="E152" s="33"/>
      <c r="F152" s="33"/>
      <c r="G152" s="33"/>
      <c r="H152" s="33"/>
      <c r="I152" s="33"/>
    </row>
    <row r="153" customFormat="false" ht="15" hidden="false" customHeight="false" outlineLevel="0" collapsed="false">
      <c r="A153" s="31" t="s">
        <v>213</v>
      </c>
      <c r="B153" s="32"/>
      <c r="C153" s="33"/>
      <c r="D153" s="33"/>
      <c r="E153" s="33"/>
      <c r="F153" s="33"/>
      <c r="G153" s="33"/>
      <c r="H153" s="33"/>
      <c r="I153" s="33"/>
    </row>
    <row r="154" customFormat="false" ht="13.8" hidden="false" customHeight="false" outlineLevel="0" collapsed="false">
      <c r="A154" s="24" t="s">
        <v>214</v>
      </c>
      <c r="B154" s="25" t="s">
        <v>97</v>
      </c>
      <c r="C154" s="26" t="n">
        <v>1</v>
      </c>
      <c r="D154" s="26"/>
      <c r="E154" s="13" t="n">
        <f aca="false">C154*D154</f>
        <v>0</v>
      </c>
      <c r="F154" s="26" t="n">
        <v>0</v>
      </c>
      <c r="G154" s="13" t="n">
        <f aca="false">C154*F154</f>
        <v>0</v>
      </c>
      <c r="H154" s="13" t="n">
        <f aca="false">D154+F154</f>
        <v>0</v>
      </c>
      <c r="I154" s="13" t="n">
        <f aca="false">E154+G154</f>
        <v>0</v>
      </c>
    </row>
    <row r="155" customFormat="false" ht="13.8" hidden="false" customHeight="false" outlineLevel="0" collapsed="false">
      <c r="A155" s="24" t="s">
        <v>215</v>
      </c>
      <c r="B155" s="25" t="s">
        <v>97</v>
      </c>
      <c r="C155" s="26" t="n">
        <v>1</v>
      </c>
      <c r="D155" s="26"/>
      <c r="E155" s="13" t="n">
        <f aca="false">C155*D155</f>
        <v>0</v>
      </c>
      <c r="F155" s="26" t="n">
        <v>0</v>
      </c>
      <c r="G155" s="13" t="n">
        <f aca="false">C155*F155</f>
        <v>0</v>
      </c>
      <c r="H155" s="13" t="n">
        <f aca="false">D155+F155</f>
        <v>0</v>
      </c>
      <c r="I155" s="13" t="n">
        <f aca="false">E155+G155</f>
        <v>0</v>
      </c>
    </row>
    <row r="156" customFormat="false" ht="15" hidden="false" customHeight="false" outlineLevel="0" collapsed="false">
      <c r="A156" s="31" t="s">
        <v>216</v>
      </c>
      <c r="B156" s="32"/>
      <c r="C156" s="33"/>
      <c r="D156" s="33"/>
      <c r="E156" s="33"/>
      <c r="F156" s="33"/>
      <c r="G156" s="33"/>
      <c r="H156" s="33"/>
      <c r="I156" s="33"/>
    </row>
    <row r="157" customFormat="false" ht="15" hidden="false" customHeight="false" outlineLevel="0" collapsed="false">
      <c r="A157" s="31" t="s">
        <v>217</v>
      </c>
      <c r="B157" s="32"/>
      <c r="C157" s="33"/>
      <c r="D157" s="33"/>
      <c r="E157" s="33"/>
      <c r="F157" s="33"/>
      <c r="G157" s="33"/>
      <c r="H157" s="33"/>
      <c r="I157" s="33"/>
    </row>
    <row r="158" customFormat="false" ht="13.8" hidden="false" customHeight="false" outlineLevel="0" collapsed="false">
      <c r="A158" s="24" t="s">
        <v>218</v>
      </c>
      <c r="B158" s="25" t="s">
        <v>149</v>
      </c>
      <c r="C158" s="26" t="n">
        <v>195</v>
      </c>
      <c r="D158" s="26"/>
      <c r="E158" s="13" t="n">
        <f aca="false">C158*D158</f>
        <v>0</v>
      </c>
      <c r="F158" s="26" t="n">
        <v>0</v>
      </c>
      <c r="G158" s="13" t="n">
        <f aca="false">C158*F158</f>
        <v>0</v>
      </c>
      <c r="H158" s="13" t="n">
        <f aca="false">D158+F158</f>
        <v>0</v>
      </c>
      <c r="I158" s="13" t="n">
        <f aca="false">E158+G158</f>
        <v>0</v>
      </c>
    </row>
    <row r="159" customFormat="false" ht="13.8" hidden="false" customHeight="false" outlineLevel="0" collapsed="false">
      <c r="A159" s="24" t="s">
        <v>219</v>
      </c>
      <c r="B159" s="25" t="s">
        <v>149</v>
      </c>
      <c r="C159" s="26" t="n">
        <v>30</v>
      </c>
      <c r="D159" s="26"/>
      <c r="E159" s="13" t="n">
        <f aca="false">C159*D159</f>
        <v>0</v>
      </c>
      <c r="F159" s="26" t="n">
        <v>0</v>
      </c>
      <c r="G159" s="13" t="n">
        <f aca="false">C159*F159</f>
        <v>0</v>
      </c>
      <c r="H159" s="13" t="n">
        <f aca="false">D159+F159</f>
        <v>0</v>
      </c>
      <c r="I159" s="13" t="n">
        <f aca="false">E159+G159</f>
        <v>0</v>
      </c>
    </row>
    <row r="160" customFormat="false" ht="13.8" hidden="false" customHeight="false" outlineLevel="0" collapsed="false">
      <c r="A160" s="27" t="s">
        <v>220</v>
      </c>
      <c r="B160" s="7" t="s">
        <v>203</v>
      </c>
      <c r="C160" s="13" t="n">
        <v>1</v>
      </c>
      <c r="D160" s="26"/>
      <c r="E160" s="13" t="n">
        <f aca="false">C160*D160</f>
        <v>0</v>
      </c>
      <c r="F160" s="26"/>
      <c r="G160" s="13" t="n">
        <f aca="false">C160*F160</f>
        <v>0</v>
      </c>
      <c r="H160" s="13" t="n">
        <f aca="false">D160+F160</f>
        <v>0</v>
      </c>
      <c r="I160" s="13" t="n">
        <f aca="false">E160+G160</f>
        <v>0</v>
      </c>
    </row>
    <row r="161" customFormat="false" ht="15" hidden="false" customHeight="false" outlineLevel="0" collapsed="false">
      <c r="A161" s="27"/>
      <c r="B161" s="7"/>
      <c r="C161" s="13"/>
      <c r="D161" s="13"/>
      <c r="E161" s="13"/>
      <c r="F161" s="13"/>
      <c r="G161" s="13"/>
      <c r="H161" s="13"/>
      <c r="I161" s="13"/>
    </row>
    <row r="162" customFormat="false" ht="15" hidden="false" customHeight="false" outlineLevel="0" collapsed="false">
      <c r="A162" s="5" t="s">
        <v>221</v>
      </c>
      <c r="B162" s="6"/>
      <c r="C162" s="12"/>
      <c r="D162" s="12"/>
      <c r="E162" s="12" t="n">
        <f aca="false">SUM(E146:E160)</f>
        <v>0</v>
      </c>
      <c r="F162" s="12"/>
      <c r="G162" s="12" t="n">
        <f aca="false">SUM(G146:G160)</f>
        <v>0</v>
      </c>
      <c r="H162" s="12"/>
      <c r="I162" s="12" t="n">
        <f aca="false">SUM(I146:I160)</f>
        <v>0</v>
      </c>
    </row>
    <row r="163" customFormat="false" ht="15" hidden="false" customHeight="false" outlineLevel="0" collapsed="false">
      <c r="A163" s="27"/>
      <c r="B163" s="7"/>
      <c r="C163" s="13"/>
      <c r="D163" s="13"/>
      <c r="E163" s="13"/>
      <c r="F163" s="13"/>
      <c r="G163" s="13"/>
      <c r="H163" s="13"/>
      <c r="I163" s="13"/>
    </row>
    <row r="164" customFormat="false" ht="15" hidden="false" customHeight="false" outlineLevel="0" collapsed="false">
      <c r="A164" s="5" t="s">
        <v>222</v>
      </c>
      <c r="B164" s="6"/>
      <c r="C164" s="12"/>
      <c r="D164" s="12"/>
      <c r="E164" s="12"/>
      <c r="F164" s="12"/>
      <c r="G164" s="12"/>
      <c r="H164" s="12"/>
      <c r="I164" s="12"/>
    </row>
    <row r="165" customFormat="false" ht="15" hidden="false" customHeight="false" outlineLevel="0" collapsed="false">
      <c r="A165" s="27"/>
      <c r="B165" s="7"/>
      <c r="C165" s="13"/>
      <c r="D165" s="13"/>
      <c r="E165" s="13"/>
      <c r="F165" s="13"/>
      <c r="G165" s="13"/>
      <c r="H165" s="13"/>
      <c r="I165" s="13"/>
    </row>
    <row r="166" customFormat="false" ht="15" hidden="false" customHeight="false" outlineLevel="0" collapsed="false">
      <c r="A166" s="31" t="s">
        <v>223</v>
      </c>
      <c r="B166" s="32"/>
      <c r="C166" s="33"/>
      <c r="D166" s="33"/>
      <c r="E166" s="33"/>
      <c r="F166" s="33"/>
      <c r="G166" s="33"/>
      <c r="H166" s="33"/>
      <c r="I166" s="33"/>
    </row>
    <row r="167" customFormat="false" ht="13.8" hidden="false" customHeight="false" outlineLevel="0" collapsed="false">
      <c r="A167" s="24" t="s">
        <v>224</v>
      </c>
      <c r="B167" s="25" t="s">
        <v>203</v>
      </c>
      <c r="C167" s="26" t="n">
        <v>1</v>
      </c>
      <c r="D167" s="26"/>
      <c r="E167" s="13" t="n">
        <f aca="false">C167*D167</f>
        <v>0</v>
      </c>
      <c r="F167" s="26" t="n">
        <v>0</v>
      </c>
      <c r="G167" s="13" t="n">
        <f aca="false">C167*F167</f>
        <v>0</v>
      </c>
      <c r="H167" s="13" t="n">
        <f aca="false">D167+F167</f>
        <v>0</v>
      </c>
      <c r="I167" s="13" t="n">
        <f aca="false">E167+G167</f>
        <v>0</v>
      </c>
    </row>
    <row r="168" customFormat="false" ht="15" hidden="false" customHeight="false" outlineLevel="0" collapsed="false">
      <c r="A168" s="31" t="s">
        <v>225</v>
      </c>
      <c r="B168" s="32"/>
      <c r="C168" s="33"/>
      <c r="D168" s="33"/>
      <c r="E168" s="33"/>
      <c r="F168" s="33"/>
      <c r="G168" s="33"/>
      <c r="H168" s="33"/>
      <c r="I168" s="33"/>
    </row>
    <row r="169" customFormat="false" ht="13.8" hidden="false" customHeight="false" outlineLevel="0" collapsed="false">
      <c r="A169" s="24" t="s">
        <v>226</v>
      </c>
      <c r="B169" s="25" t="s">
        <v>203</v>
      </c>
      <c r="C169" s="26" t="n">
        <v>1</v>
      </c>
      <c r="D169" s="26"/>
      <c r="E169" s="13" t="n">
        <f aca="false">C169*D169</f>
        <v>0</v>
      </c>
      <c r="F169" s="26" t="n">
        <v>0</v>
      </c>
      <c r="G169" s="13" t="n">
        <f aca="false">C169*F169</f>
        <v>0</v>
      </c>
      <c r="H169" s="13" t="n">
        <f aca="false">D169+F169</f>
        <v>0</v>
      </c>
      <c r="I169" s="13" t="n">
        <f aca="false">E169+G169</f>
        <v>0</v>
      </c>
    </row>
    <row r="170" customFormat="false" ht="15" hidden="false" customHeight="false" outlineLevel="0" collapsed="false">
      <c r="A170" s="31" t="s">
        <v>227</v>
      </c>
      <c r="B170" s="32"/>
      <c r="C170" s="33"/>
      <c r="D170" s="33"/>
      <c r="E170" s="33"/>
      <c r="F170" s="33"/>
      <c r="G170" s="33"/>
      <c r="H170" s="33"/>
      <c r="I170" s="33"/>
    </row>
    <row r="171" customFormat="false" ht="13.8" hidden="false" customHeight="false" outlineLevel="0" collapsed="false">
      <c r="A171" s="24" t="s">
        <v>228</v>
      </c>
      <c r="B171" s="25" t="s">
        <v>203</v>
      </c>
      <c r="C171" s="26" t="n">
        <v>1</v>
      </c>
      <c r="D171" s="26"/>
      <c r="E171" s="13" t="n">
        <f aca="false">C171*D171</f>
        <v>0</v>
      </c>
      <c r="F171" s="26" t="n">
        <v>0</v>
      </c>
      <c r="G171" s="13" t="n">
        <f aca="false">C171*F171</f>
        <v>0</v>
      </c>
      <c r="H171" s="13" t="n">
        <f aca="false">D171+F171</f>
        <v>0</v>
      </c>
      <c r="I171" s="13" t="n">
        <f aca="false">E171+G171</f>
        <v>0</v>
      </c>
    </row>
    <row r="172" customFormat="false" ht="15" hidden="false" customHeight="false" outlineLevel="0" collapsed="false">
      <c r="A172" s="27"/>
      <c r="B172" s="7"/>
      <c r="C172" s="13"/>
      <c r="D172" s="13"/>
      <c r="E172" s="13"/>
      <c r="F172" s="13"/>
      <c r="G172" s="13"/>
      <c r="H172" s="13"/>
      <c r="I172" s="13"/>
    </row>
    <row r="173" customFormat="false" ht="15" hidden="false" customHeight="false" outlineLevel="0" collapsed="false">
      <c r="A173" s="5" t="s">
        <v>229</v>
      </c>
      <c r="B173" s="6"/>
      <c r="C173" s="12"/>
      <c r="D173" s="12"/>
      <c r="E173" s="12" t="n">
        <f aca="false">SUM(E166:E171)</f>
        <v>0</v>
      </c>
      <c r="F173" s="12"/>
      <c r="G173" s="12" t="n">
        <f aca="false">SUM(G166:G171)</f>
        <v>0</v>
      </c>
      <c r="H173" s="12"/>
      <c r="I173" s="12" t="n">
        <f aca="false">SUM(I166:I171)</f>
        <v>0</v>
      </c>
    </row>
    <row r="174" customFormat="false" ht="15" hidden="false" customHeight="false" outlineLevel="0" collapsed="false">
      <c r="A174" s="27"/>
      <c r="B174" s="7"/>
      <c r="C174" s="13"/>
      <c r="D174" s="13"/>
      <c r="E174" s="13"/>
      <c r="F174" s="13"/>
      <c r="G174" s="13"/>
      <c r="H174" s="13"/>
      <c r="I174" s="13"/>
    </row>
    <row r="175" customFormat="false" ht="15" hidden="false" customHeight="false" outlineLevel="0" collapsed="false">
      <c r="A175" s="27" t="s">
        <v>230</v>
      </c>
      <c r="B175" s="7"/>
      <c r="C175" s="13"/>
      <c r="D175" s="13"/>
      <c r="E175" s="13" t="n">
        <f aca="false">J1+Parametry!B34/100*E136+Parametry!B34/100*E137+Parametry!B34/100*E138+Parametry!B34/100*E139+Parametry!B34/100*E140+Parametry!B34/100*E148+Parametry!B34/100*E151+Parametry!B34/100*E158</f>
        <v>0</v>
      </c>
      <c r="F175" s="13"/>
      <c r="G175" s="13"/>
      <c r="H175" s="13" t="n">
        <f aca="false">D175+F175</f>
        <v>0</v>
      </c>
      <c r="I175" s="13" t="n">
        <f aca="false">E175+G175</f>
        <v>0</v>
      </c>
    </row>
    <row r="176" customFormat="false" ht="15" hidden="false" customHeight="false" outlineLevel="0" collapsed="false">
      <c r="A176" s="19" t="s">
        <v>231</v>
      </c>
      <c r="B176" s="4"/>
      <c r="C176" s="15"/>
      <c r="D176" s="15"/>
      <c r="E176" s="15" t="n">
        <f aca="false">SUM(E57:E131,E136:E142,E148:E160,E167:E171,E175)</f>
        <v>0</v>
      </c>
      <c r="F176" s="15"/>
      <c r="G176" s="15" t="n">
        <f aca="false">SUM(G57:G131,G136:G142,G148:G160,G167:G171,G175)</f>
        <v>0</v>
      </c>
      <c r="H176" s="15"/>
      <c r="I176" s="15" t="n">
        <f aca="false">SUM(I57:I131,I136:I142,I148:I160,I167:I171,I175)</f>
        <v>0</v>
      </c>
      <c r="K176" s="10"/>
    </row>
    <row r="177" customFormat="false" ht="15" hidden="false" customHeight="false" outlineLevel="0" collapsed="false">
      <c r="A177" s="27"/>
      <c r="B177" s="7"/>
      <c r="C177" s="13"/>
      <c r="D177" s="13"/>
      <c r="E177" s="13"/>
      <c r="F177" s="13"/>
      <c r="G177" s="13"/>
      <c r="H177" s="13"/>
      <c r="I177" s="13"/>
    </row>
    <row r="178" customFormat="false" ht="15" hidden="false" customHeight="false" outlineLevel="0" collapsed="false">
      <c r="A178" s="19" t="s">
        <v>232</v>
      </c>
      <c r="B178" s="4"/>
      <c r="C178" s="15"/>
      <c r="D178" s="15"/>
      <c r="E178" s="15"/>
      <c r="F178" s="15"/>
      <c r="G178" s="15"/>
      <c r="H178" s="15"/>
      <c r="I178" s="15"/>
    </row>
    <row r="179" customFormat="false" ht="15" hidden="false" customHeight="false" outlineLevel="0" collapsed="false">
      <c r="A179" s="28" t="s">
        <v>233</v>
      </c>
      <c r="B179" s="29"/>
      <c r="C179" s="30"/>
      <c r="D179" s="30"/>
      <c r="E179" s="30"/>
      <c r="F179" s="29"/>
      <c r="G179" s="30"/>
      <c r="H179" s="30"/>
      <c r="I179" s="30"/>
    </row>
    <row r="180" customFormat="false" ht="13.8" hidden="false" customHeight="false" outlineLevel="0" collapsed="false">
      <c r="A180" s="27" t="s">
        <v>234</v>
      </c>
      <c r="B180" s="7" t="s">
        <v>203</v>
      </c>
      <c r="C180" s="13" t="n">
        <v>1</v>
      </c>
      <c r="D180" s="13"/>
      <c r="E180" s="13" t="n">
        <f aca="false">C180*D180</f>
        <v>0</v>
      </c>
      <c r="F180" s="13" t="n">
        <v>0</v>
      </c>
      <c r="G180" s="13" t="n">
        <f aca="false">C180*F180</f>
        <v>0</v>
      </c>
      <c r="H180" s="13" t="n">
        <f aca="false">D180+F180</f>
        <v>0</v>
      </c>
      <c r="I180" s="13" t="n">
        <f aca="false">E180+G180</f>
        <v>0</v>
      </c>
    </row>
    <row r="181" customFormat="false" ht="15" hidden="false" customHeight="false" outlineLevel="0" collapsed="false">
      <c r="A181" s="28" t="s">
        <v>235</v>
      </c>
      <c r="B181" s="29"/>
      <c r="C181" s="30"/>
      <c r="D181" s="30"/>
      <c r="E181" s="30"/>
      <c r="F181" s="29"/>
      <c r="G181" s="30"/>
      <c r="H181" s="30"/>
      <c r="I181" s="30"/>
    </row>
    <row r="182" customFormat="false" ht="13.8" hidden="false" customHeight="false" outlineLevel="0" collapsed="false">
      <c r="A182" s="27" t="s">
        <v>236</v>
      </c>
      <c r="B182" s="7" t="s">
        <v>237</v>
      </c>
      <c r="C182" s="13" t="n">
        <v>50</v>
      </c>
      <c r="D182" s="13"/>
      <c r="E182" s="13" t="n">
        <f aca="false">C182*D182</f>
        <v>0</v>
      </c>
      <c r="F182" s="13" t="n">
        <v>0</v>
      </c>
      <c r="G182" s="13" t="n">
        <f aca="false">C182*F182</f>
        <v>0</v>
      </c>
      <c r="H182" s="13" t="n">
        <f aca="false">D182+F182</f>
        <v>0</v>
      </c>
      <c r="I182" s="13" t="n">
        <f aca="false">E182+G182</f>
        <v>0</v>
      </c>
    </row>
    <row r="183" customFormat="false" ht="15" hidden="false" customHeight="false" outlineLevel="0" collapsed="false">
      <c r="A183" s="28" t="s">
        <v>238</v>
      </c>
      <c r="B183" s="29"/>
      <c r="C183" s="30"/>
      <c r="D183" s="30"/>
      <c r="E183" s="30"/>
      <c r="F183" s="29"/>
      <c r="G183" s="30"/>
      <c r="H183" s="30"/>
      <c r="I183" s="30"/>
    </row>
    <row r="184" customFormat="false" ht="13.8" hidden="false" customHeight="false" outlineLevel="0" collapsed="false">
      <c r="A184" s="27" t="s">
        <v>239</v>
      </c>
      <c r="B184" s="7" t="s">
        <v>149</v>
      </c>
      <c r="C184" s="13" t="n">
        <v>200</v>
      </c>
      <c r="D184" s="13"/>
      <c r="E184" s="13" t="n">
        <f aca="false">C184*D184</f>
        <v>0</v>
      </c>
      <c r="F184" s="13" t="n">
        <v>0</v>
      </c>
      <c r="G184" s="13" t="n">
        <f aca="false">C184*F184</f>
        <v>0</v>
      </c>
      <c r="H184" s="13" t="n">
        <f aca="false">D184+F184</f>
        <v>0</v>
      </c>
      <c r="I184" s="13" t="n">
        <f aca="false">E184+G184</f>
        <v>0</v>
      </c>
    </row>
    <row r="185" customFormat="false" ht="15" hidden="false" customHeight="false" outlineLevel="0" collapsed="false">
      <c r="A185" s="28" t="s">
        <v>240</v>
      </c>
      <c r="B185" s="29"/>
      <c r="C185" s="30"/>
      <c r="D185" s="30"/>
      <c r="E185" s="30"/>
      <c r="F185" s="29"/>
      <c r="G185" s="30"/>
      <c r="H185" s="30"/>
      <c r="I185" s="30"/>
    </row>
    <row r="186" customFormat="false" ht="13.8" hidden="false" customHeight="false" outlineLevel="0" collapsed="false">
      <c r="A186" s="27" t="s">
        <v>241</v>
      </c>
      <c r="B186" s="7" t="s">
        <v>149</v>
      </c>
      <c r="C186" s="13" t="n">
        <v>30</v>
      </c>
      <c r="D186" s="13"/>
      <c r="E186" s="13" t="n">
        <f aca="false">C186*D186</f>
        <v>0</v>
      </c>
      <c r="F186" s="13" t="n">
        <v>0</v>
      </c>
      <c r="G186" s="13" t="n">
        <f aca="false">C186*F186</f>
        <v>0</v>
      </c>
      <c r="H186" s="13" t="n">
        <f aca="false">D186+F186</f>
        <v>0</v>
      </c>
      <c r="I186" s="13" t="n">
        <f aca="false">E186+G186</f>
        <v>0</v>
      </c>
    </row>
    <row r="187" customFormat="false" ht="15" hidden="false" customHeight="false" outlineLevel="0" collapsed="false">
      <c r="A187" s="28" t="s">
        <v>242</v>
      </c>
      <c r="B187" s="29"/>
      <c r="C187" s="30"/>
      <c r="D187" s="30"/>
      <c r="E187" s="30"/>
      <c r="F187" s="29"/>
      <c r="G187" s="30"/>
      <c r="H187" s="30"/>
      <c r="I187" s="30"/>
    </row>
    <row r="188" customFormat="false" ht="13.8" hidden="false" customHeight="false" outlineLevel="0" collapsed="false">
      <c r="A188" s="27" t="s">
        <v>243</v>
      </c>
      <c r="B188" s="7" t="s">
        <v>149</v>
      </c>
      <c r="C188" s="13" t="n">
        <v>30</v>
      </c>
      <c r="D188" s="13"/>
      <c r="E188" s="13" t="n">
        <f aca="false">C188*D188</f>
        <v>0</v>
      </c>
      <c r="F188" s="13" t="n">
        <v>0</v>
      </c>
      <c r="G188" s="13" t="n">
        <f aca="false">C188*F188</f>
        <v>0</v>
      </c>
      <c r="H188" s="13" t="n">
        <f aca="false">D188+F188</f>
        <v>0</v>
      </c>
      <c r="I188" s="13" t="n">
        <f aca="false">E188+G188</f>
        <v>0</v>
      </c>
    </row>
    <row r="189" customFormat="false" ht="15" hidden="false" customHeight="false" outlineLevel="0" collapsed="false">
      <c r="A189" s="28" t="s">
        <v>244</v>
      </c>
      <c r="B189" s="29"/>
      <c r="C189" s="30"/>
      <c r="D189" s="30"/>
      <c r="E189" s="30"/>
      <c r="F189" s="29"/>
      <c r="G189" s="30"/>
      <c r="H189" s="30"/>
      <c r="I189" s="30"/>
    </row>
    <row r="190" customFormat="false" ht="13.8" hidden="false" customHeight="false" outlineLevel="0" collapsed="false">
      <c r="A190" s="27" t="s">
        <v>245</v>
      </c>
      <c r="B190" s="7" t="s">
        <v>149</v>
      </c>
      <c r="C190" s="13" t="n">
        <v>200</v>
      </c>
      <c r="D190" s="13"/>
      <c r="E190" s="13" t="n">
        <f aca="false">C190*D190</f>
        <v>0</v>
      </c>
      <c r="F190" s="13" t="n">
        <v>0</v>
      </c>
      <c r="G190" s="13" t="n">
        <f aca="false">C190*F190</f>
        <v>0</v>
      </c>
      <c r="H190" s="13" t="n">
        <f aca="false">D190+F190</f>
        <v>0</v>
      </c>
      <c r="I190" s="13" t="n">
        <f aca="false">E190+G190</f>
        <v>0</v>
      </c>
    </row>
    <row r="191" customFormat="false" ht="15" hidden="false" customHeight="false" outlineLevel="0" collapsed="false">
      <c r="A191" s="28" t="s">
        <v>246</v>
      </c>
      <c r="B191" s="29"/>
      <c r="C191" s="30"/>
      <c r="D191" s="30"/>
      <c r="E191" s="30"/>
      <c r="F191" s="29"/>
      <c r="G191" s="30"/>
      <c r="H191" s="30"/>
      <c r="I191" s="30"/>
    </row>
    <row r="192" customFormat="false" ht="13.8" hidden="false" customHeight="false" outlineLevel="0" collapsed="false">
      <c r="A192" s="27" t="s">
        <v>247</v>
      </c>
      <c r="B192" s="7" t="s">
        <v>237</v>
      </c>
      <c r="C192" s="13" t="n">
        <v>50</v>
      </c>
      <c r="D192" s="13"/>
      <c r="E192" s="13" t="n">
        <f aca="false">C192*D192</f>
        <v>0</v>
      </c>
      <c r="F192" s="26" t="n">
        <v>0</v>
      </c>
      <c r="G192" s="13" t="n">
        <f aca="false">C192*F192</f>
        <v>0</v>
      </c>
      <c r="H192" s="13" t="n">
        <f aca="false">D192+F192</f>
        <v>0</v>
      </c>
      <c r="I192" s="13" t="n">
        <f aca="false">E192+G192</f>
        <v>0</v>
      </c>
    </row>
    <row r="193" customFormat="false" ht="15" hidden="false" customHeight="false" outlineLevel="0" collapsed="false">
      <c r="A193" s="19" t="s">
        <v>248</v>
      </c>
      <c r="B193" s="4"/>
      <c r="C193" s="15"/>
      <c r="D193" s="15"/>
      <c r="E193" s="15" t="n">
        <f aca="false">SUM(E180:E192)</f>
        <v>0</v>
      </c>
      <c r="F193" s="15"/>
      <c r="G193" s="15" t="n">
        <f aca="false">SUM(G180:G192)</f>
        <v>0</v>
      </c>
      <c r="H193" s="15"/>
      <c r="I193" s="15" t="n">
        <f aca="false">SUM(I180:I192)</f>
        <v>0</v>
      </c>
    </row>
    <row r="194" customFormat="false" ht="15" hidden="false" customHeight="false" outlineLevel="0" collapsed="false">
      <c r="A194" s="27"/>
      <c r="B194" s="7"/>
      <c r="C194" s="13"/>
      <c r="D194" s="13"/>
      <c r="E194" s="13"/>
      <c r="F194" s="13"/>
      <c r="G194" s="13"/>
      <c r="H194" s="13"/>
      <c r="I194" s="13"/>
    </row>
    <row r="195" customFormat="false" ht="15" hidden="false" customHeight="false" outlineLevel="0" collapsed="false">
      <c r="J195" s="34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Trio_Office/6.2.8.2$Windows_x86 LibreOffice_project/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2019-10-24T11:49:38Z</dcterms:created>
  <dc:creator>Jiří Maršálek</dc:creator>
  <dc:description/>
  <dc:language>cs-CZ</dc:language>
  <cp:lastModifiedBy/>
  <cp:lastPrinted>2019-11-13T12:03:52Z</cp:lastPrinted>
  <dcterms:modified xsi:type="dcterms:W3CDTF">2022-09-14T10:12:48Z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